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2270" tabRatio="245" activeTab="0"/>
  </bookViews>
  <sheets>
    <sheet name="Air properties" sheetId="1" r:id="rId1"/>
  </sheets>
  <externalReferences>
    <externalReference r:id="rId4"/>
  </externalReferences>
  <definedNames>
    <definedName name="_eta_p">'[1]Superheated Rankine Cycle'!$D$14</definedName>
    <definedName name="_eta_pump">'[1]Superheated Rankine Cycle'!$D$14</definedName>
    <definedName name="_eta_t">'[1]Superheated Rankine Cycle'!$D$15</definedName>
    <definedName name="_eta_turb">'[1]Superheated Rankine Cycle'!$D$15</definedName>
    <definedName name="_h1">'[1]Superheated Rankine Cycle'!$B$18</definedName>
    <definedName name="_h2">'[1]Superheated Rankine Cycle'!$B$22</definedName>
    <definedName name="_h2is">'[1]Superheated Rankine Cycle'!$B$21</definedName>
    <definedName name="_h3">'[1]Superheated Rankine Cycle'!$B$27</definedName>
    <definedName name="_h4">'[1]Superheated Rankine Cycle'!$B$36</definedName>
    <definedName name="_h4is">'[1]Superheated Rankine Cycle'!$B$35</definedName>
    <definedName name="_P1">'[1]Superheated Rankine Cycle'!$B$33</definedName>
    <definedName name="_P2">'[1]Superheated Rankine Cycle'!$I$8</definedName>
    <definedName name="_P3">'[1]Superheated Rankine Cycle'!$B$31</definedName>
    <definedName name="_q_boiler">'[1]Superheated Rankine Cycle'!$B$28</definedName>
    <definedName name="_s1">'[1]Superheated Rankine Cycle'!$B$19</definedName>
    <definedName name="_s3">'[1]Superheated Rankine Cycle'!$B$32</definedName>
    <definedName name="_T1">'[1]Superheated Rankine Cycle'!$I$7</definedName>
    <definedName name="_T3">'[1]Superheated Rankine Cycle'!$I$9</definedName>
    <definedName name="_T4">'[1]Superheated Rankine Cycle'!$I$10</definedName>
    <definedName name="_w_pump">'[1]Superheated Rankine Cycle'!$B$24</definedName>
    <definedName name="_w_turb">'[1]Superheated Rankine Cycle'!$B$38</definedName>
    <definedName name="Fluid">'Air properties'!$C$3</definedName>
    <definedName name="h_pump">'[1]Superheated Rankine Cycle'!$B$18</definedName>
  </definedNames>
  <calcPr fullCalcOnLoad="1"/>
</workbook>
</file>

<file path=xl/sharedStrings.xml><?xml version="1.0" encoding="utf-8"?>
<sst xmlns="http://schemas.openxmlformats.org/spreadsheetml/2006/main" count="31" uniqueCount="26">
  <si>
    <t>kJ/kg</t>
  </si>
  <si>
    <t>°C</t>
  </si>
  <si>
    <t>m3/kg</t>
  </si>
  <si>
    <t>Enthalpy</t>
  </si>
  <si>
    <t>Entropy</t>
  </si>
  <si>
    <t>kJ/kg.K</t>
  </si>
  <si>
    <t>Specific volume</t>
  </si>
  <si>
    <t>Internal Energy</t>
  </si>
  <si>
    <t xml:space="preserve">Thermodynamic model: </t>
  </si>
  <si>
    <t>T</t>
  </si>
  <si>
    <t>v</t>
  </si>
  <si>
    <t>s</t>
  </si>
  <si>
    <t>h</t>
  </si>
  <si>
    <t>u</t>
  </si>
  <si>
    <t>-</t>
  </si>
  <si>
    <r>
      <t>C</t>
    </r>
    <r>
      <rPr>
        <b/>
        <i/>
        <vertAlign val="subscript"/>
        <sz val="9"/>
        <rFont val="Tahoma"/>
        <family val="2"/>
      </rPr>
      <t>p</t>
    </r>
  </si>
  <si>
    <r>
      <t>C</t>
    </r>
    <r>
      <rPr>
        <b/>
        <i/>
        <vertAlign val="subscript"/>
        <sz val="9"/>
        <rFont val="Tahoma"/>
        <family val="2"/>
      </rPr>
      <t>v</t>
    </r>
  </si>
  <si>
    <t>K</t>
  </si>
  <si>
    <t>Temperature</t>
  </si>
  <si>
    <t>Specific Heat Ratio</t>
  </si>
  <si>
    <t>Isochoric Spec. Heat</t>
  </si>
  <si>
    <t>Isobaric Spec. Heat</t>
  </si>
  <si>
    <t>g</t>
  </si>
  <si>
    <t xml:space="preserve">P [MPa] = </t>
  </si>
  <si>
    <t xml:space="preserve">P [bar] = </t>
  </si>
  <si>
    <t>Properties of Air as a Function of Temperature for atmosferic pressures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</si>
</sst>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&quot;€&quot;\ #,##0;&quot;€&quot;\ \-#,##0"/>
    <numFmt numFmtId="171" formatCode="&quot;€&quot;\ #,##0;[Red]&quot;€&quot;\ \-#,##0"/>
    <numFmt numFmtId="172" formatCode="&quot;€&quot;\ #,##0.00;&quot;€&quot;\ \-#,##0.00"/>
    <numFmt numFmtId="173" formatCode="&quot;€&quot;\ #,##0.00;[Red]&quot;€&quot;\ \-#,##0.00"/>
    <numFmt numFmtId="174" formatCode="_ &quot;€&quot;\ * #,##0_ ;_ &quot;€&quot;\ * \-#,##0_ ;_ &quot;€&quot;\ * &quot;-&quot;_ ;_ @_ "/>
    <numFmt numFmtId="175" formatCode="_ * #,##0_ ;_ * \-#,##0_ ;_ * &quot;-&quot;_ ;_ @_ "/>
    <numFmt numFmtId="176" formatCode="_ &quot;€&quot;\ * #,##0.00_ ;_ &quot;€&quot;\ * \-#,##0.00_ ;_ &quot;€&quot;\ * &quot;-&quot;??_ ;_ @_ "/>
    <numFmt numFmtId="177" formatCode="_ * #,##0.00_ ;_ * \-#,##0.00_ ;_ * &quot;-&quot;??_ ;_ @_ "/>
    <numFmt numFmtId="178" formatCode="0.0000"/>
    <numFmt numFmtId="179" formatCode="0.00000"/>
    <numFmt numFmtId="180" formatCode="0.000000"/>
    <numFmt numFmtId="181" formatCode="0.0000000"/>
    <numFmt numFmtId="182" formatCode="0.000"/>
    <numFmt numFmtId="183" formatCode="0.0"/>
    <numFmt numFmtId="184" formatCode="0.00000E+00"/>
    <numFmt numFmtId="185" formatCode="0.0000E+00"/>
  </numFmts>
  <fonts count="28">
    <font>
      <sz val="10"/>
      <name val="Arial"/>
      <family val="0"/>
    </font>
    <font>
      <b/>
      <sz val="9"/>
      <name val="Tahoma"/>
      <family val="2"/>
    </font>
    <font>
      <sz val="9"/>
      <name val="Tahoma"/>
      <family val="2"/>
    </font>
    <font>
      <sz val="8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9"/>
      <name val="Tahoma"/>
      <family val="2"/>
    </font>
    <font>
      <b/>
      <i/>
      <vertAlign val="subscript"/>
      <sz val="9"/>
      <name val="Tahoma"/>
      <family val="2"/>
    </font>
    <font>
      <b/>
      <sz val="12"/>
      <name val="Symbol"/>
      <family val="1"/>
    </font>
    <font>
      <b/>
      <sz val="12"/>
      <name val="Arial"/>
      <family val="2"/>
    </font>
    <font>
      <i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78" fontId="2" fillId="4" borderId="13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2" fillId="24" borderId="13" xfId="0" applyNumberFormat="1" applyFont="1" applyFill="1" applyBorder="1" applyAlignment="1">
      <alignment horizontal="center"/>
    </xf>
    <xf numFmtId="178" fontId="2" fillId="24" borderId="13" xfId="0" applyNumberFormat="1" applyFont="1" applyFill="1" applyBorder="1" applyAlignment="1">
      <alignment horizontal="center"/>
    </xf>
    <xf numFmtId="0" fontId="2" fillId="24" borderId="13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78" fontId="2" fillId="24" borderId="11" xfId="0" applyNumberFormat="1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 wrapText="1"/>
    </xf>
    <xf numFmtId="2" fontId="2" fillId="24" borderId="1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nkine%20Cyc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erheated Rankine Cycle"/>
    </sheetNames>
    <sheetDataSet>
      <sheetData sheetId="0">
        <row r="7">
          <cell r="I7">
            <v>30</v>
          </cell>
        </row>
        <row r="8">
          <cell r="I8">
            <v>80</v>
          </cell>
        </row>
        <row r="9">
          <cell r="I9">
            <v>400</v>
          </cell>
        </row>
        <row r="10">
          <cell r="I10">
            <v>30</v>
          </cell>
        </row>
        <row r="14">
          <cell r="D14">
            <v>0.65</v>
          </cell>
        </row>
        <row r="15">
          <cell r="D15">
            <v>0.85</v>
          </cell>
        </row>
        <row r="18">
          <cell r="B18">
            <v>125.74516193807358</v>
          </cell>
        </row>
        <row r="19">
          <cell r="B19">
            <v>0.4367929406142896</v>
          </cell>
        </row>
        <row r="21">
          <cell r="B21">
            <v>133.76216668087994</v>
          </cell>
        </row>
        <row r="22">
          <cell r="B22">
            <v>138.07901538854492</v>
          </cell>
        </row>
        <row r="24">
          <cell r="B24">
            <v>12.333853450471338</v>
          </cell>
        </row>
        <row r="27">
          <cell r="B27">
            <v>3139.3106473272032</v>
          </cell>
        </row>
        <row r="28">
          <cell r="B28">
            <v>3001.231631938658</v>
          </cell>
        </row>
        <row r="31">
          <cell r="B31">
            <v>80</v>
          </cell>
        </row>
        <row r="32">
          <cell r="B32">
            <v>6.3656974419451435</v>
          </cell>
        </row>
        <row r="33">
          <cell r="B33">
            <v>0.042466883405480604</v>
          </cell>
        </row>
        <row r="35">
          <cell r="B35">
            <v>1923.0880625170287</v>
          </cell>
        </row>
        <row r="36">
          <cell r="B36">
            <v>2105.521450238555</v>
          </cell>
        </row>
        <row r="38">
          <cell r="B38">
            <v>1033.789197088648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3"/>
  <sheetViews>
    <sheetView showGridLines="0" tabSelected="1" zoomScalePageLayoutView="0" workbookViewId="0" topLeftCell="A1">
      <pane ySplit="7" topLeftCell="BM8" activePane="bottomLeft" state="frozen"/>
      <selection pane="topLeft" activeCell="A1" sqref="A1"/>
      <selection pane="bottomLeft" activeCell="A29" sqref="A29:E29"/>
    </sheetView>
  </sheetViews>
  <sheetFormatPr defaultColWidth="9.140625" defaultRowHeight="12.75"/>
  <cols>
    <col min="1" max="9" width="20.7109375" style="0" customWidth="1"/>
  </cols>
  <sheetData>
    <row r="1" spans="1:9" ht="18">
      <c r="A1" s="1" t="s">
        <v>25</v>
      </c>
      <c r="B1" s="1"/>
      <c r="E1" s="19"/>
      <c r="F1" s="20"/>
      <c r="G1" s="21"/>
      <c r="H1" s="22" t="s">
        <v>23</v>
      </c>
      <c r="I1" s="23">
        <v>0.1013</v>
      </c>
    </row>
    <row r="2" spans="8:9" ht="12.75">
      <c r="H2" s="22" t="s">
        <v>24</v>
      </c>
      <c r="I2" s="24">
        <v>1.013</v>
      </c>
    </row>
    <row r="3" spans="2:3" ht="12.75">
      <c r="B3" s="2" t="s">
        <v>8</v>
      </c>
      <c r="C3" t="str">
        <f>_XLL.SETFLUID("GasMix",{"N2","O2","Ar"},{0.78,0.21,0.01})</f>
        <v>GasMix, N2, O2, Ar, 0.78, 0.21, 0.01</v>
      </c>
    </row>
    <row r="5" spans="1:9" ht="12.75">
      <c r="A5" s="3" t="s">
        <v>18</v>
      </c>
      <c r="B5" s="3" t="s">
        <v>18</v>
      </c>
      <c r="C5" s="5" t="s">
        <v>6</v>
      </c>
      <c r="D5" s="6" t="s">
        <v>7</v>
      </c>
      <c r="E5" s="6" t="s">
        <v>3</v>
      </c>
      <c r="F5" s="6" t="s">
        <v>4</v>
      </c>
      <c r="G5" s="3" t="s">
        <v>21</v>
      </c>
      <c r="H5" s="3" t="s">
        <v>20</v>
      </c>
      <c r="I5" s="3" t="s">
        <v>19</v>
      </c>
    </row>
    <row r="6" spans="1:9" ht="12.75">
      <c r="A6" s="4" t="s">
        <v>17</v>
      </c>
      <c r="B6" s="4" t="s">
        <v>1</v>
      </c>
      <c r="C6" s="4" t="s">
        <v>2</v>
      </c>
      <c r="D6" s="4" t="s">
        <v>0</v>
      </c>
      <c r="E6" s="4" t="s">
        <v>0</v>
      </c>
      <c r="F6" s="4" t="s">
        <v>5</v>
      </c>
      <c r="G6" s="4" t="s">
        <v>5</v>
      </c>
      <c r="H6" s="4" t="s">
        <v>5</v>
      </c>
      <c r="I6" s="4" t="s">
        <v>14</v>
      </c>
    </row>
    <row r="7" spans="1:9" ht="15.75">
      <c r="A7" s="15" t="s">
        <v>9</v>
      </c>
      <c r="B7" s="15" t="s">
        <v>9</v>
      </c>
      <c r="C7" s="15" t="s">
        <v>10</v>
      </c>
      <c r="D7" s="15" t="s">
        <v>13</v>
      </c>
      <c r="E7" s="15" t="s">
        <v>12</v>
      </c>
      <c r="F7" s="15" t="s">
        <v>11</v>
      </c>
      <c r="G7" s="15" t="s">
        <v>15</v>
      </c>
      <c r="H7" s="15" t="s">
        <v>16</v>
      </c>
      <c r="I7" s="18" t="s">
        <v>22</v>
      </c>
    </row>
    <row r="8" spans="1:9" ht="12.75">
      <c r="A8" s="7">
        <f>B8+273.15</f>
        <v>223.14999999999998</v>
      </c>
      <c r="B8" s="7">
        <v>-50</v>
      </c>
      <c r="C8" s="9">
        <f>_XLL.SPECVOLUME(Fluid,"PT",$I$2,B8)</f>
        <v>0.632221758867731</v>
      </c>
      <c r="D8" s="8">
        <f>_XLL.INTENERGY(Fluid,"PT",$I$2,B8)</f>
        <v>-139.31408231360945</v>
      </c>
      <c r="E8" s="8">
        <f>_XLL.ENTHALPY(Fluid,"PT",$I$2,B8)</f>
        <v>-75.27001814030831</v>
      </c>
      <c r="F8" s="9">
        <f>_XLL.ENTROPY(Fluid,"PT",$I$2,$B8)</f>
        <v>6.568033048460294</v>
      </c>
      <c r="G8" s="9">
        <f>_XLL.HEATCAPP(Fluid,"PT",$I$2,D8)</f>
        <v>1.012634048391606</v>
      </c>
      <c r="H8" s="9">
        <f>_XLL.HEATCAPV(Fluid,"PT",$I$2,E8)</f>
        <v>0.7183070426885361</v>
      </c>
      <c r="I8" s="9">
        <f>G8/H8</f>
        <v>1.4097509674991349</v>
      </c>
    </row>
    <row r="9" spans="1:9" ht="12.75">
      <c r="A9" s="7">
        <f aca="true" t="shared" si="0" ref="A9:A72">B9+273.15</f>
        <v>233.14999999999998</v>
      </c>
      <c r="B9" s="7">
        <v>-40</v>
      </c>
      <c r="C9" s="9">
        <f>_XLL.SPECVOLUME(Fluid,"PT",$I$2,B9)</f>
        <v>0.6605534531929712</v>
      </c>
      <c r="D9" s="8">
        <f>_XLL.INTENERGY(Fluid,"PT",$I$2,B9)</f>
        <v>-132.14689878582</v>
      </c>
      <c r="E9" s="8">
        <f>_XLL.ENTHALPY(Fluid,"PT",$I$2,B9)</f>
        <v>-65.23283397737204</v>
      </c>
      <c r="F9" s="9">
        <f>_XLL.ENTROPY(Fluid,"PT",$I$2,$B9)</f>
        <v>6.612033942781804</v>
      </c>
      <c r="G9" s="9">
        <f>_XLL.HEATCAPP(Fluid,"PT",$I$2,D9)</f>
        <v>1.011529627975131</v>
      </c>
      <c r="H9" s="9">
        <f>_XLL.HEATCAPV(Fluid,"PT",$I$2,E9)</f>
        <v>0.7176529763010886</v>
      </c>
      <c r="I9" s="9">
        <f aca="true" t="shared" si="1" ref="I9:I72">G9/H9</f>
        <v>1.409496875758441</v>
      </c>
    </row>
    <row r="10" spans="1:9" ht="12.75">
      <c r="A10" s="7">
        <f t="shared" si="0"/>
        <v>243.14999999999998</v>
      </c>
      <c r="B10" s="7">
        <v>-30</v>
      </c>
      <c r="C10" s="9">
        <f>_XLL.SPECVOLUME(Fluid,"PT",$I$2,B10)</f>
        <v>0.6888851475182114</v>
      </c>
      <c r="D10" s="8">
        <f>_XLL.INTENERGY(Fluid,"PT",$I$2,B10)</f>
        <v>-124.98254838891016</v>
      </c>
      <c r="E10" s="8">
        <f>_XLL.ENTHALPY(Fluid,"PT",$I$2,B10)</f>
        <v>-55.198482945315355</v>
      </c>
      <c r="F10" s="9">
        <f>_XLL.ENTROPY(Fluid,"PT",$I$2,$B10)</f>
        <v>6.654174751795205</v>
      </c>
      <c r="G10" s="9">
        <f>_XLL.HEATCAPP(Fluid,"PT",$I$2,D10)</f>
        <v>1.0104998442332696</v>
      </c>
      <c r="H10" s="9">
        <f>_XLL.HEATCAPV(Fluid,"PT",$I$2,E10)</f>
        <v>0.7171246797743932</v>
      </c>
      <c r="I10" s="9">
        <f t="shared" si="1"/>
        <v>1.4090992441525956</v>
      </c>
    </row>
    <row r="11" spans="1:9" ht="12.75">
      <c r="A11" s="7">
        <f t="shared" si="0"/>
        <v>253.14999999999998</v>
      </c>
      <c r="B11" s="7">
        <v>-20</v>
      </c>
      <c r="C11" s="9">
        <f>_XLL.SPECVOLUME(Fluid,"PT",$I$2,B11)</f>
        <v>0.7172168418434514</v>
      </c>
      <c r="D11" s="8">
        <f>_XLL.INTENERGY(Fluid,"PT",$I$2,B11)</f>
        <v>-117.81987079483675</v>
      </c>
      <c r="E11" s="8">
        <f>_XLL.ENTHALPY(Fluid,"PT",$I$2,B11)</f>
        <v>-45.165804716095145</v>
      </c>
      <c r="F11" s="9">
        <f>_XLL.ENTROPY(Fluid,"PT",$I$2,$B11)</f>
        <v>6.69461013352279</v>
      </c>
      <c r="G11" s="9">
        <f>_XLL.HEATCAPP(Fluid,"PT",$I$2,D11)</f>
        <v>1.0095433503584281</v>
      </c>
      <c r="H11" s="9">
        <f>_XLL.HEATCAPV(Fluid,"PT",$I$2,E11)</f>
        <v>0.7167190888861209</v>
      </c>
      <c r="I11" s="9">
        <f t="shared" si="1"/>
        <v>1.4085621075439696</v>
      </c>
    </row>
    <row r="12" spans="1:9" ht="12.75">
      <c r="A12" s="7">
        <f t="shared" si="0"/>
        <v>263.15</v>
      </c>
      <c r="B12" s="7">
        <v>-10</v>
      </c>
      <c r="C12" s="9">
        <f>_XLL.SPECVOLUME(Fluid,"PT",$I$2,B12)</f>
        <v>0.7455485361686915</v>
      </c>
      <c r="D12" s="8">
        <f>_XLL.INTENERGY(Fluid,"PT",$I$2,B12)</f>
        <v>-110.65773399281498</v>
      </c>
      <c r="E12" s="8">
        <f>_XLL.ENTHALPY(Fluid,"PT",$I$2,B12)</f>
        <v>-35.13366727892655</v>
      </c>
      <c r="F12" s="9">
        <f>_XLL.ENTROPY(Fluid,"PT",$I$2,$B12)</f>
        <v>6.733476653622844</v>
      </c>
      <c r="G12" s="9">
        <f>_XLL.HEATCAPP(Fluid,"PT",$I$2,D12)</f>
        <v>1.0086588568186143</v>
      </c>
      <c r="H12" s="9">
        <f>_XLL.HEATCAPV(Fluid,"PT",$I$2,E12)</f>
        <v>0.7164332190141462</v>
      </c>
      <c r="I12" s="9">
        <f t="shared" si="1"/>
        <v>1.4078895702332</v>
      </c>
    </row>
    <row r="13" spans="1:9" ht="12.75">
      <c r="A13" s="14">
        <f t="shared" si="0"/>
        <v>273.15</v>
      </c>
      <c r="B13" s="10">
        <v>0</v>
      </c>
      <c r="C13" s="13">
        <f>_XLL.SPECVOLUME(Fluid,"PT",$I$2,B13)</f>
        <v>0.7738802304939315</v>
      </c>
      <c r="D13" s="12">
        <f>_XLL.INTENERGY(Fluid,"PT",$I$2,B13)</f>
        <v>-103.49503409881422</v>
      </c>
      <c r="E13" s="12">
        <f>_XLL.ENTHALPY(Fluid,"PT",$I$2,B13)</f>
        <v>-25.100966749778966</v>
      </c>
      <c r="F13" s="13">
        <f>_XLL.ENTROPY(Fluid,"PT",$I$2,$B13)</f>
        <v>6.770895486638803</v>
      </c>
      <c r="G13" s="13">
        <f>_XLL.HEATCAPP(Fluid,"PT",$I$2,D13)</f>
        <v>1.007845128131583</v>
      </c>
      <c r="H13" s="13">
        <f>_XLL.HEATCAPV(Fluid,"PT",$I$2,E13)</f>
        <v>0.7162641601163956</v>
      </c>
      <c r="I13" s="13">
        <f t="shared" si="1"/>
        <v>1.4070857991384134</v>
      </c>
    </row>
    <row r="14" spans="1:9" ht="12.75">
      <c r="A14" s="14">
        <f t="shared" si="0"/>
        <v>283.15</v>
      </c>
      <c r="B14" s="10">
        <v>10</v>
      </c>
      <c r="C14" s="13">
        <f>_XLL.SPECVOLUME(Fluid,"PT",$I$2,B14)</f>
        <v>0.8022119248191715</v>
      </c>
      <c r="D14" s="12">
        <f>_XLL.INTENERGY(Fluid,"PT",$I$2,B14)</f>
        <v>-96.33069516505458</v>
      </c>
      <c r="E14" s="12">
        <f>_XLL.ENTHALPY(Fluid,"PT",$I$2,B14)</f>
        <v>-15.066627180872533</v>
      </c>
      <c r="F14" s="13">
        <f>_XLL.ENTROPY(Fluid,"PT",$I$2,$B14)</f>
        <v>6.806974631327798</v>
      </c>
      <c r="G14" s="13">
        <f>_XLL.HEATCAPP(Fluid,"PT",$I$2,D14)</f>
        <v>1.0071009797497088</v>
      </c>
      <c r="H14" s="13">
        <f>_XLL.HEATCAPV(Fluid,"PT",$I$2,E14)</f>
        <v>0.7162090719050758</v>
      </c>
      <c r="I14" s="13">
        <f t="shared" si="1"/>
        <v>1.4061550170970007</v>
      </c>
    </row>
    <row r="15" spans="1:9" ht="12.75">
      <c r="A15" s="14">
        <f t="shared" si="0"/>
        <v>293.15</v>
      </c>
      <c r="B15" s="10">
        <v>20</v>
      </c>
      <c r="C15" s="13">
        <f>_XLL.SPECVOLUME(Fluid,"PT",$I$2,B15)</f>
        <v>0.8305436191444114</v>
      </c>
      <c r="D15" s="12">
        <f>_XLL.INTENERGY(Fluid,"PT",$I$2,B15)</f>
        <v>-89.16366898950331</v>
      </c>
      <c r="E15" s="12">
        <f>_XLL.ENTHALPY(Fluid,"PT",$I$2,B15)</f>
        <v>-5.029600370174433</v>
      </c>
      <c r="F15" s="13">
        <f>_XLL.ENTROPY(Fluid,"PT",$I$2,$B15)</f>
        <v>6.8418107413291445</v>
      </c>
      <c r="G15" s="13">
        <f>_XLL.HEATCAPP(Fluid,"PT",$I$2,D15)</f>
        <v>1.0064252750509426</v>
      </c>
      <c r="H15" s="13">
        <f>_XLL.HEATCAPV(Fluid,"PT",$I$2,E15)</f>
        <v>0.7162651792085339</v>
      </c>
      <c r="I15" s="13">
        <f t="shared" si="1"/>
        <v>1.4051014962964314</v>
      </c>
    </row>
    <row r="16" spans="1:9" ht="12.75">
      <c r="A16" s="14">
        <f t="shared" si="0"/>
        <v>303.15</v>
      </c>
      <c r="B16" s="10">
        <v>30</v>
      </c>
      <c r="C16" s="13">
        <f>_XLL.SPECVOLUME(Fluid,"PT",$I$2,B16)</f>
        <v>0.8588753134696515</v>
      </c>
      <c r="D16" s="12">
        <f>_XLL.INTENERGY(Fluid,"PT",$I$2,B16)</f>
        <v>-81.9929349253706</v>
      </c>
      <c r="E16" s="12">
        <f>_XLL.ENTHALPY(Fluid,"PT",$I$2,B16)</f>
        <v>5.011134329105084</v>
      </c>
      <c r="F16" s="13">
        <f>_XLL.ENTROPY(Fluid,"PT",$I$2,$B16)</f>
        <v>6.875490648639027</v>
      </c>
      <c r="G16" s="13">
        <f>_XLL.HEATCAPP(Fluid,"PT",$I$2,D16)</f>
        <v>1.0058169224314928</v>
      </c>
      <c r="H16" s="13">
        <f>_XLL.HEATCAPV(Fluid,"PT",$I$2,E16)</f>
        <v>0.7164297675143675</v>
      </c>
      <c r="I16" s="13">
        <f t="shared" si="1"/>
        <v>1.4039295518402952</v>
      </c>
    </row>
    <row r="17" spans="1:9" ht="12.75">
      <c r="A17" s="14">
        <f t="shared" si="0"/>
        <v>313.15</v>
      </c>
      <c r="B17" s="10">
        <v>40</v>
      </c>
      <c r="C17" s="13">
        <f>_XLL.SPECVOLUME(Fluid,"PT",$I$2,B17)</f>
        <v>0.8872070077948916</v>
      </c>
      <c r="D17" s="12">
        <f>_XLL.INTENERGY(Fluid,"PT",$I$2,B17)</f>
        <v>-74.81749969060637</v>
      </c>
      <c r="E17" s="12">
        <f>_XLL.ENTHALPY(Fluid,"PT",$I$2,B17)</f>
        <v>15.05657019901613</v>
      </c>
      <c r="F17" s="13">
        <f>_XLL.ENTROPY(Fluid,"PT",$I$2,$B17)</f>
        <v>6.90809263974597</v>
      </c>
      <c r="G17" s="13">
        <f>_XLL.HEATCAPP(Fluid,"PT",$I$2,D17)</f>
        <v>1.0052748724961265</v>
      </c>
      <c r="H17" s="13">
        <f>_XLL.HEATCAPV(Fluid,"PT",$I$2,E17)</f>
        <v>0.7167001786877583</v>
      </c>
      <c r="I17" s="13">
        <f t="shared" si="1"/>
        <v>1.4026435354554172</v>
      </c>
    </row>
    <row r="18" spans="1:9" ht="12.75">
      <c r="A18" s="7">
        <f t="shared" si="0"/>
        <v>323.15</v>
      </c>
      <c r="B18" s="7">
        <v>50</v>
      </c>
      <c r="C18" s="9">
        <f>_XLL.SPECVOLUME(Fluid,"PT",$I$2,B18)</f>
        <v>0.9155387021201316</v>
      </c>
      <c r="D18" s="8">
        <f>_XLL.INTENERGY(Fluid,"PT",$I$2,B18)</f>
        <v>-67.63639717739632</v>
      </c>
      <c r="E18" s="8">
        <f>_XLL.ENTHALPY(Fluid,"PT",$I$2,B18)</f>
        <v>25.107673347372994</v>
      </c>
      <c r="F18" s="9">
        <f>_XLL.ENTROPY(Fluid,"PT",$I$2,$B18)</f>
        <v>6.939687531102873</v>
      </c>
      <c r="G18" s="9">
        <f>_XLL.HEATCAPP(Fluid,"PT",$I$2,D18)</f>
        <v>1.0047981153422398</v>
      </c>
      <c r="H18" s="9">
        <f>_XLL.HEATCAPV(Fluid,"PT",$I$2,E18)</f>
        <v>0.7170738068593324</v>
      </c>
      <c r="I18" s="9">
        <f t="shared" si="1"/>
        <v>1.4012478293456199</v>
      </c>
    </row>
    <row r="19" spans="1:9" ht="12.75">
      <c r="A19" s="7">
        <f t="shared" si="0"/>
        <v>333.15</v>
      </c>
      <c r="B19" s="7">
        <v>60</v>
      </c>
      <c r="C19" s="9">
        <f>_XLL.SPECVOLUME(Fluid,"PT",$I$2,B19)</f>
        <v>0.9438703964453715</v>
      </c>
      <c r="D19" s="8">
        <f>_XLL.INTENERGY(Fluid,"PT",$I$2,B19)</f>
        <v>-60.448688261658155</v>
      </c>
      <c r="E19" s="8">
        <f>_XLL.ENTHALPY(Fluid,"PT",$I$2,B19)</f>
        <v>35.16538289825796</v>
      </c>
      <c r="F19" s="9">
        <f>_XLL.ENTROPY(Fluid,"PT",$I$2,$B19)</f>
        <v>6.970339580647363</v>
      </c>
      <c r="G19" s="9">
        <f>_XLL.HEATCAPP(Fluid,"PT",$I$2,D19)</f>
        <v>1.0043856779340858</v>
      </c>
      <c r="H19" s="9">
        <f>_XLL.HEATCAPV(Fluid,"PT",$I$2,E19)</f>
        <v>0.7175480944771733</v>
      </c>
      <c r="I19" s="9">
        <f t="shared" si="1"/>
        <v>1.399746840197396</v>
      </c>
    </row>
    <row r="20" spans="1:9" ht="12.75">
      <c r="A20" s="7">
        <f t="shared" si="0"/>
        <v>343.15</v>
      </c>
      <c r="B20" s="7">
        <v>70</v>
      </c>
      <c r="C20" s="9">
        <f>_XLL.SPECVOLUME(Fluid,"PT",$I$2,B20)</f>
        <v>0.9722020907706116</v>
      </c>
      <c r="D20" s="8">
        <f>_XLL.INTENERGY(Fluid,"PT",$I$2,B20)</f>
        <v>-53.25346061253811</v>
      </c>
      <c r="E20" s="8">
        <f>_XLL.ENTHALPY(Fluid,"PT",$I$2,B20)</f>
        <v>45.230611182524825</v>
      </c>
      <c r="F20" s="9">
        <f>_XLL.ENTROPY(Fluid,"PT",$I$2,$B20)</f>
        <v>7.000107264477884</v>
      </c>
      <c r="G20" s="9">
        <f>_XLL.HEATCAPP(Fluid,"PT",$I$2,D20)</f>
        <v>1.0040366215637628</v>
      </c>
      <c r="H20" s="9">
        <f>_XLL.HEATCAPV(Fluid,"PT",$I$2,E20)</f>
        <v>0.718120528517905</v>
      </c>
      <c r="I20" s="9">
        <f t="shared" si="1"/>
        <v>1.3981449933424777</v>
      </c>
    </row>
    <row r="21" spans="1:9" ht="12.75">
      <c r="A21" s="7">
        <f t="shared" si="0"/>
        <v>353.15</v>
      </c>
      <c r="B21" s="7">
        <v>80</v>
      </c>
      <c r="C21" s="9">
        <f>_XLL.SPECVOLUME(Fluid,"PT",$I$2,B21)</f>
        <v>1.0005337850958518</v>
      </c>
      <c r="D21" s="8">
        <f>_XLL.INTENERGY(Fluid,"PT",$I$2,B21)</f>
        <v>-46.049828501906944</v>
      </c>
      <c r="E21" s="8">
        <f>_XLL.ENTHALPY(Fluid,"PT",$I$2,B21)</f>
        <v>55.304243928302824</v>
      </c>
      <c r="F21" s="9">
        <f>_XLL.ENTROPY(Fluid,"PT",$I$2,$B21)</f>
        <v>7.0290439419367425</v>
      </c>
      <c r="G21" s="9">
        <f>_XLL.HEATCAPP(Fluid,"PT",$I$2,D21)</f>
        <v>1.0037500393958025</v>
      </c>
      <c r="H21" s="9">
        <f>_XLL.HEATCAPV(Fluid,"PT",$I$2,E21)</f>
        <v>0.718788636852057</v>
      </c>
      <c r="I21" s="9">
        <f t="shared" si="1"/>
        <v>1.3964467270820213</v>
      </c>
    </row>
    <row r="22" spans="1:9" ht="12.75">
      <c r="A22" s="7">
        <f t="shared" si="0"/>
        <v>363.15</v>
      </c>
      <c r="B22" s="7">
        <v>90</v>
      </c>
      <c r="C22" s="9">
        <f>_XLL.SPECVOLUME(Fluid,"PT",$I$2,B22)</f>
        <v>1.0288654794210916</v>
      </c>
      <c r="D22" s="8">
        <f>_XLL.INTENERGY(Fluid,"PT",$I$2,B22)</f>
        <v>-38.836932613856376</v>
      </c>
      <c r="E22" s="8">
        <f>_XLL.ENTHALPY(Fluid,"PT",$I$2,B22)</f>
        <v>65.38714045150019</v>
      </c>
      <c r="F22" s="9">
        <f>_XLL.ENTROPY(Fluid,"PT",$I$2,$B22)</f>
        <v>7.057198427804334</v>
      </c>
      <c r="G22" s="9">
        <f>_XLL.HEATCAPP(Fluid,"PT",$I$2,D22)</f>
        <v>1.0035250540923784</v>
      </c>
      <c r="H22" s="9">
        <f>_XLL.HEATCAPV(Fluid,"PT",$I$2,E22)</f>
        <v>0.7195499847591835</v>
      </c>
      <c r="I22" s="9">
        <f t="shared" si="1"/>
        <v>1.3946564871768214</v>
      </c>
    </row>
    <row r="23" spans="1:9" ht="12.75">
      <c r="A23" s="14">
        <f t="shared" si="0"/>
        <v>373.15</v>
      </c>
      <c r="B23" s="10">
        <v>100</v>
      </c>
      <c r="C23" s="13">
        <f>_XLL.SPECVOLUME(Fluid,"PT",$I$2,B23)</f>
        <v>1.057197173746332</v>
      </c>
      <c r="D23" s="12">
        <f>_XLL.INTENERGY(Fluid,"PT",$I$2,B23)</f>
        <v>-31.61393985419534</v>
      </c>
      <c r="E23" s="12">
        <f>_XLL.ENTHALPY(Fluid,"PT",$I$2,B23)</f>
        <v>75.48013384630806</v>
      </c>
      <c r="F23" s="13">
        <f>_XLL.ENTROPY(Fluid,"PT",$I$2,$B23)</f>
        <v>7.084615486750439</v>
      </c>
      <c r="G23" s="13">
        <f>_XLL.HEATCAPP(Fluid,"PT",$I$2,D23)</f>
        <v>1.0033608155163685</v>
      </c>
      <c r="H23" s="13">
        <f>_XLL.HEATCAPV(Fluid,"PT",$I$2,E23)</f>
        <v>0.7204021715884694</v>
      </c>
      <c r="I23" s="13">
        <f t="shared" si="1"/>
        <v>1.392778721507713</v>
      </c>
    </row>
    <row r="24" spans="1:9" ht="12.75">
      <c r="A24" s="14">
        <f t="shared" si="0"/>
        <v>383.15</v>
      </c>
      <c r="B24" s="10">
        <v>110</v>
      </c>
      <c r="C24" s="13">
        <f>_XLL.SPECVOLUME(Fluid,"PT",$I$2,B24)</f>
        <v>1.0855288680715718</v>
      </c>
      <c r="D24" s="12">
        <f>_XLL.INTENERGY(Fluid,"PT",$I$2,B24)</f>
        <v>-24.38004315994638</v>
      </c>
      <c r="E24" s="12">
        <f>_XLL.ENTHALPY(Fluid,"PT",$I$2,B24)</f>
        <v>85.58403117570383</v>
      </c>
      <c r="F24" s="13">
        <f>_XLL.ENTROPY(Fluid,"PT",$I$2,$B24)</f>
        <v>7.111336262383327</v>
      </c>
      <c r="G24" s="13">
        <f>_XLL.HEATCAPP(Fluid,"PT",$I$2,D24)</f>
        <v>1.003256498509681</v>
      </c>
      <c r="H24" s="13">
        <f>_XLL.HEATCAPV(Fluid,"PT",$I$2,E24)</f>
        <v>0.721342827560792</v>
      </c>
      <c r="I24" s="13">
        <f t="shared" si="1"/>
        <v>1.3908178749100133</v>
      </c>
    </row>
    <row r="25" spans="1:9" ht="12.75">
      <c r="A25" s="14">
        <f t="shared" si="0"/>
        <v>393.15</v>
      </c>
      <c r="B25" s="10">
        <v>120</v>
      </c>
      <c r="C25" s="13">
        <f>_XLL.SPECVOLUME(Fluid,"PT",$I$2,B25)</f>
        <v>1.1138605623968116</v>
      </c>
      <c r="D25" s="12">
        <f>_XLL.INTENERGY(Fluid,"PT",$I$2,B25)</f>
        <v>-17.134461308841754</v>
      </c>
      <c r="E25" s="12">
        <f>_XLL.ENTHALPY(Fluid,"PT",$I$2,B25)</f>
        <v>95.69961366195525</v>
      </c>
      <c r="F25" s="13">
        <f>_XLL.ENTROPY(Fluid,"PT",$I$2,$B25)</f>
        <v>7.13739865101071</v>
      </c>
      <c r="G25" s="13">
        <f>_XLL.HEATCAPP(Fluid,"PT",$I$2,D25)</f>
        <v>1.0032113007444292</v>
      </c>
      <c r="H25" s="13">
        <f>_XLL.HEATCAPV(Fluid,"PT",$I$2,E25)</f>
        <v>0.7223696107084367</v>
      </c>
      <c r="I25" s="13">
        <f t="shared" si="1"/>
        <v>1.3887783841855799</v>
      </c>
    </row>
    <row r="26" spans="1:9" ht="12.75">
      <c r="A26" s="14">
        <f t="shared" si="0"/>
        <v>403.15</v>
      </c>
      <c r="B26" s="10">
        <v>130</v>
      </c>
      <c r="C26" s="13">
        <f>_XLL.SPECVOLUME(Fluid,"PT",$I$2,B26)</f>
        <v>1.142192256722052</v>
      </c>
      <c r="D26" s="12">
        <f>_XLL.INTENERGY(Fluid,"PT",$I$2,B26)</f>
        <v>-9.876438728819746</v>
      </c>
      <c r="E26" s="12">
        <f>_XLL.ENTHALPY(Fluid,"PT",$I$2,B26)</f>
        <v>105.82763687712409</v>
      </c>
      <c r="F26" s="13">
        <f>_XLL.ENTROPY(Fluid,"PT",$I$2,$B26)</f>
        <v>7.1628376284477</v>
      </c>
      <c r="G26" s="13">
        <f>_XLL.HEATCAPP(Fluid,"PT",$I$2,D26)</f>
        <v>1.0032244406447173</v>
      </c>
      <c r="H26" s="13">
        <f>_XLL.HEATCAPV(Fluid,"PT",$I$2,E26)</f>
        <v>0.7234802039488782</v>
      </c>
      <c r="I26" s="13">
        <f t="shared" si="1"/>
        <v>1.3866646732957548</v>
      </c>
    </row>
    <row r="27" spans="1:9" ht="12.75">
      <c r="A27" s="14">
        <f t="shared" si="0"/>
        <v>413.15</v>
      </c>
      <c r="B27" s="10">
        <v>140</v>
      </c>
      <c r="C27" s="13">
        <f>_XLL.SPECVOLUME(Fluid,"PT",$I$2,B27)</f>
        <v>1.170523951047292</v>
      </c>
      <c r="D27" s="12">
        <f>_XLL.INTENERGY(Fluid,"PT",$I$2,B27)</f>
        <v>-2.6052453075210504</v>
      </c>
      <c r="E27" s="12">
        <f>_XLL.ENTHALPY(Fluid,"PT",$I$2,B27)</f>
        <v>115.9688309335696</v>
      </c>
      <c r="F27" s="13">
        <f>_XLL.ENTROPY(Fluid,"PT",$I$2,$B27)</f>
        <v>7.187685536776633</v>
      </c>
      <c r="G27" s="13">
        <f>_XLL.HEATCAPP(Fluid,"PT",$I$2,D27)</f>
        <v>1.0032951553769365</v>
      </c>
      <c r="H27" s="13">
        <f>_XLL.HEATCAPV(Fluid,"PT",$I$2,E27)</f>
        <v>0.7246723122892401</v>
      </c>
      <c r="I27" s="13">
        <f t="shared" si="1"/>
        <v>1.3844811487381472</v>
      </c>
    </row>
    <row r="28" spans="1:9" ht="12.75">
      <c r="A28" s="7">
        <f t="shared" si="0"/>
        <v>423.15</v>
      </c>
      <c r="B28" s="7">
        <v>150</v>
      </c>
      <c r="C28" s="9">
        <f>_XLL.SPECVOLUME(Fluid,"PT",$I$2,B28)</f>
        <v>1.198855645372532</v>
      </c>
      <c r="D28" s="8">
        <f>_XLL.INTENERGY(Fluid,"PT",$I$2,B28)</f>
        <v>4.679823798214959</v>
      </c>
      <c r="E28" s="8">
        <f>_XLL.ENTHALPY(Fluid,"PT",$I$2,B28)</f>
        <v>126.12390067445244</v>
      </c>
      <c r="F28" s="9">
        <f>_XLL.ENTROPY(Fluid,"PT",$I$2,$B28)</f>
        <v>7.2119723368073565</v>
      </c>
      <c r="G28" s="9">
        <f>_XLL.HEATCAPP(Fluid,"PT",$I$2,D28)</f>
        <v>1.0034226989066504</v>
      </c>
      <c r="H28" s="9">
        <f>_XLL.HEATCAPV(Fluid,"PT",$I$2,E28)</f>
        <v>0.7259436601582311</v>
      </c>
      <c r="I28" s="9">
        <f t="shared" si="1"/>
        <v>1.3822321951099321</v>
      </c>
    </row>
    <row r="29" spans="1:9" ht="12.75">
      <c r="A29" s="7">
        <f t="shared" si="0"/>
        <v>433.15</v>
      </c>
      <c r="B29" s="7">
        <v>160</v>
      </c>
      <c r="C29" s="9">
        <f>_XLL.SPECVOLUME(Fluid,"PT",$I$2,B29)</f>
        <v>1.227187339697772</v>
      </c>
      <c r="D29" s="8">
        <f>_XLL.INTENERGY(Fluid,"PT",$I$2,B29)</f>
        <v>11.979448352854073</v>
      </c>
      <c r="E29" s="8">
        <f>_XLL.ENTHALPY(Fluid,"PT",$I$2,B29)</f>
        <v>136.29352586423835</v>
      </c>
      <c r="F29" s="9">
        <f>_XLL.ENTROPY(Fluid,"PT",$I$2,$B29)</f>
        <v>7.235725831046253</v>
      </c>
      <c r="G29" s="9">
        <f>_XLL.HEATCAPP(Fluid,"PT",$I$2,D29)</f>
        <v>1.0036063401202617</v>
      </c>
      <c r="H29" s="9">
        <f>_XLL.HEATCAPV(Fluid,"PT",$I$2,E29)</f>
        <v>0.7272919888625416</v>
      </c>
      <c r="I29" s="9">
        <f t="shared" si="1"/>
        <v>1.3799221708599674</v>
      </c>
    </row>
    <row r="30" spans="1:9" ht="12.75">
      <c r="A30" s="7">
        <f t="shared" si="0"/>
        <v>443.15</v>
      </c>
      <c r="B30" s="7">
        <v>170</v>
      </c>
      <c r="C30" s="9">
        <f>_XLL.SPECVOLUME(Fluid,"PT",$I$2,B30)</f>
        <v>1.2555190340230125</v>
      </c>
      <c r="D30" s="8">
        <f>_XLL.INTENERGY(Fluid,"PT",$I$2,B30)</f>
        <v>19.294283232670903</v>
      </c>
      <c r="E30" s="8">
        <f>_XLL.ENTHALPY(Fluid,"PT",$I$2,B30)</f>
        <v>146.47836137920206</v>
      </c>
      <c r="F30" s="9">
        <f>_XLL.ENTROPY(Fluid,"PT",$I$2,$B30)</f>
        <v>7.258971861213854</v>
      </c>
      <c r="G30" s="9">
        <f>_XLL.HEATCAPP(Fluid,"PT",$I$2,D30)</f>
        <v>1.0038453610098041</v>
      </c>
      <c r="H30" s="9">
        <f>_XLL.HEATCAPV(Fluid,"PT",$I$2,E30)</f>
        <v>0.7287150541648459</v>
      </c>
      <c r="I30" s="9">
        <f t="shared" si="1"/>
        <v>1.3775554042317337</v>
      </c>
    </row>
    <row r="31" spans="1:9" ht="12.75">
      <c r="A31" s="7">
        <f t="shared" si="0"/>
        <v>453.15</v>
      </c>
      <c r="B31" s="7">
        <v>180</v>
      </c>
      <c r="C31" s="9">
        <f>_XLL.SPECVOLUME(Fluid,"PT",$I$2,B31)</f>
        <v>1.283850728348252</v>
      </c>
      <c r="D31" s="8">
        <f>_XLL.INTENERGY(Fluid,"PT",$I$2,B31)</f>
        <v>26.62495861625245</v>
      </c>
      <c r="E31" s="8">
        <f>_XLL.ENTHALPY(Fluid,"PT",$I$2,B31)</f>
        <v>156.67903739793036</v>
      </c>
      <c r="F31" s="9">
        <f>_XLL.ENTROPY(Fluid,"PT",$I$2,$B31)</f>
        <v>7.281734483719649</v>
      </c>
      <c r="G31" s="9">
        <f>_XLL.HEATCAPP(Fluid,"PT",$I$2,D31)</f>
        <v>1.0041390549193256</v>
      </c>
      <c r="H31" s="9">
        <f>_XLL.HEATCAPV(Fluid,"PT",$I$2,E31)</f>
        <v>0.7302106239807055</v>
      </c>
      <c r="I31" s="9">
        <f t="shared" si="1"/>
        <v>1.3751361893987704</v>
      </c>
    </row>
    <row r="32" spans="1:9" ht="12.75">
      <c r="A32" s="7">
        <f t="shared" si="0"/>
        <v>463.15</v>
      </c>
      <c r="B32" s="7">
        <v>190</v>
      </c>
      <c r="C32" s="9">
        <f>_XLL.SPECVOLUME(Fluid,"PT",$I$2,B32)</f>
        <v>1.312182422673492</v>
      </c>
      <c r="D32" s="8">
        <f>_XLL.INTENERGY(Fluid,"PT",$I$2,B32)</f>
        <v>33.97208017500205</v>
      </c>
      <c r="E32" s="8">
        <f>_XLL.ENTHALPY(Fluid,"PT",$I$2,B32)</f>
        <v>166.89615959182674</v>
      </c>
      <c r="F32" s="9">
        <f>_XLL.ENTROPY(Fluid,"PT",$I$2,$B32)</f>
        <v>7.304036125981684</v>
      </c>
      <c r="G32" s="9">
        <f>_XLL.HEATCAPP(Fluid,"PT",$I$2,D32)</f>
        <v>1.0044867248514442</v>
      </c>
      <c r="H32" s="9">
        <f>_XLL.HEATCAPV(Fluid,"PT",$I$2,E32)</f>
        <v>0.7317764761918274</v>
      </c>
      <c r="I32" s="9">
        <f t="shared" si="1"/>
        <v>1.3726687827938988</v>
      </c>
    </row>
    <row r="33" spans="1:9" ht="12.75">
      <c r="A33" s="14">
        <f t="shared" si="0"/>
        <v>473.15</v>
      </c>
      <c r="B33" s="14">
        <v>200</v>
      </c>
      <c r="C33" s="13">
        <f>_XLL.SPECVOLUME(Fluid,"PT",$I$2,B33)</f>
        <v>1.3405141169987325</v>
      </c>
      <c r="D33" s="12">
        <f>_XLL.INTENERGY(Fluid,"PT",$I$2,B33)</f>
        <v>41.33622926364286</v>
      </c>
      <c r="E33" s="12">
        <f>_XLL.ENTHALPY(Fluid,"PT",$I$2,B33)</f>
        <v>177.13030931561443</v>
      </c>
      <c r="F33" s="13">
        <f>_XLL.ENTROPY(Fluid,"PT",$I$2,$B33)</f>
        <v>7.325897726046664</v>
      </c>
      <c r="G33" s="13">
        <f>_XLL.HEATCAPP(Fluid,"PT",$I$2,D33)</f>
        <v>1.004887681832781</v>
      </c>
      <c r="H33" s="13">
        <f>_XLL.HEATCAPV(Fluid,"PT",$I$2,E33)</f>
        <v>0.7334103965732565</v>
      </c>
      <c r="I33" s="13">
        <f t="shared" si="1"/>
        <v>1.370157399633219</v>
      </c>
    </row>
    <row r="34" spans="1:9" ht="12.75">
      <c r="A34" s="14">
        <f t="shared" si="0"/>
        <v>483.15</v>
      </c>
      <c r="B34" s="14">
        <v>210</v>
      </c>
      <c r="C34" s="13">
        <f>_XLL.SPECVOLUME(Fluid,"PT",$I$2,B34)</f>
        <v>1.3688458113239723</v>
      </c>
      <c r="D34" s="12">
        <f>_XLL.INTENERGY(Fluid,"PT",$I$2,B34)</f>
        <v>48.717963110721904</v>
      </c>
      <c r="E34" s="12">
        <f>_XLL.ENTHALPY(Fluid,"PT",$I$2,B34)</f>
        <v>187.38204379784028</v>
      </c>
      <c r="F34" s="13">
        <f>_XLL.ENTROPY(Fluid,"PT",$I$2,$B34)</f>
        <v>7.347338857606664</v>
      </c>
      <c r="G34" s="13">
        <f>_XLL.HEATCAPP(Fluid,"PT",$I$2,D34)</f>
        <v>1.0053412433370625</v>
      </c>
      <c r="H34" s="13">
        <f>_XLL.HEATCAPV(Fluid,"PT",$I$2,E34)</f>
        <v>0.7351101768322043</v>
      </c>
      <c r="I34" s="13">
        <f t="shared" si="1"/>
        <v>1.3676062106354718</v>
      </c>
    </row>
    <row r="35" spans="1:9" ht="12.75">
      <c r="A35" s="14">
        <f t="shared" si="0"/>
        <v>493.15</v>
      </c>
      <c r="B35" s="14">
        <v>220</v>
      </c>
      <c r="C35" s="13">
        <f>_XLL.SPECVOLUME(Fluid,"PT",$I$2,B35)</f>
        <v>1.3971775056492122</v>
      </c>
      <c r="D35" s="12">
        <f>_XLL.INTENERGY(Fluid,"PT",$I$2,B35)</f>
        <v>56.1178150091134</v>
      </c>
      <c r="E35" s="12">
        <f>_XLL.ENTHALPY(Fluid,"PT",$I$2,B35)</f>
        <v>197.65189633137857</v>
      </c>
      <c r="F35" s="13">
        <f>_XLL.ENTROPY(Fluid,"PT",$I$2,$B35)</f>
        <v>7.368377842207836</v>
      </c>
      <c r="G35" s="13">
        <f>_XLL.HEATCAPP(Fluid,"PT",$I$2,D35)</f>
        <v>1.0058467317648083</v>
      </c>
      <c r="H35" s="13">
        <f>_XLL.HEATCAPV(Fluid,"PT",$I$2,E35)</f>
        <v>0.7368736127563495</v>
      </c>
      <c r="I35" s="13">
        <f t="shared" si="1"/>
        <v>1.3650193389370233</v>
      </c>
    </row>
    <row r="36" spans="1:9" ht="12.75">
      <c r="A36" s="14">
        <f t="shared" si="0"/>
        <v>503.15</v>
      </c>
      <c r="B36" s="14">
        <v>230</v>
      </c>
      <c r="C36" s="13">
        <f>_XLL.SPECVOLUME(Fluid,"PT",$I$2,B36)</f>
        <v>1.4255091999744522</v>
      </c>
      <c r="D36" s="12">
        <f>_XLL.INTENERGY(Fluid,"PT",$I$2,B36)</f>
        <v>63.53629450652274</v>
      </c>
      <c r="E36" s="12">
        <f>_XLL.ENTHALPY(Fluid,"PT",$I$2,B36)</f>
        <v>207.9403764639347</v>
      </c>
      <c r="F36" s="13">
        <f>_XLL.ENTROPY(Fluid,"PT",$I$2,$B36)</f>
        <v>7.389031850194201</v>
      </c>
      <c r="G36" s="13">
        <f>_XLL.HEATCAPP(Fluid,"PT",$I$2,D36)</f>
        <v>1.006403472978586</v>
      </c>
      <c r="H36" s="13">
        <f>_XLL.HEATCAPV(Fluid,"PT",$I$2,E36)</f>
        <v>0.7386985024695282</v>
      </c>
      <c r="I36" s="13">
        <f t="shared" si="1"/>
        <v>1.3624008572023616</v>
      </c>
    </row>
    <row r="37" spans="1:9" ht="12.75">
      <c r="A37" s="14">
        <f t="shared" si="0"/>
        <v>513.15</v>
      </c>
      <c r="B37" s="14">
        <v>240</v>
      </c>
      <c r="C37" s="13">
        <f>_XLL.SPECVOLUME(Fluid,"PT",$I$2,B37)</f>
        <v>1.453840894299692</v>
      </c>
      <c r="D37" s="12">
        <f>_XLL.INTENERGY(Fluid,"PT",$I$2,B37)</f>
        <v>70.97388759599023</v>
      </c>
      <c r="E37" s="12">
        <f>_XLL.ENTHALPY(Fluid,"PT",$I$2,B37)</f>
        <v>218.24797018854903</v>
      </c>
      <c r="F37" s="13">
        <f>_XLL.ENTROPY(Fluid,"PT",$I$2,$B37)</f>
        <v>7.409316991716908</v>
      </c>
      <c r="G37" s="13">
        <f>_XLL.HEATCAPP(Fluid,"PT",$I$2,D37)</f>
        <v>1.0070107948929266</v>
      </c>
      <c r="H37" s="13">
        <f>_XLL.HEATCAPV(Fluid,"PT",$I$2,E37)</f>
        <v>0.7405826447928548</v>
      </c>
      <c r="I37" s="13">
        <f t="shared" si="1"/>
        <v>1.3597547849296323</v>
      </c>
    </row>
    <row r="38" spans="1:9" ht="12.75">
      <c r="A38" s="7">
        <f t="shared" si="0"/>
        <v>523.15</v>
      </c>
      <c r="B38" s="7">
        <v>250</v>
      </c>
      <c r="C38" s="9">
        <f>_XLL.SPECVOLUME(Fluid,"PT",$I$2,B38)</f>
        <v>1.4821725886249322</v>
      </c>
      <c r="D38" s="8">
        <f>_XLL.INTENERGY(Fluid,"PT",$I$2,B38)</f>
        <v>78.43105690639452</v>
      </c>
      <c r="E38" s="8">
        <f>_XLL.ENTHALPY(Fluid,"PT",$I$2,B38)</f>
        <v>228.57514013410014</v>
      </c>
      <c r="F38" s="9">
        <f>_XLL.ENTROPY(Fluid,"PT",$I$2,$B38)</f>
        <v>7.429248398959665</v>
      </c>
      <c r="G38" s="9">
        <f>_XLL.HEATCAPP(Fluid,"PT",$I$2,D38)</f>
        <v>1.0076680261180535</v>
      </c>
      <c r="H38" s="9">
        <f>_XLL.HEATCAPV(Fluid,"PT",$I$2,E38)</f>
        <v>0.7425238377093901</v>
      </c>
      <c r="I38" s="9">
        <f t="shared" si="1"/>
        <v>1.3570850859503798</v>
      </c>
    </row>
    <row r="39" spans="1:9" ht="12.75">
      <c r="A39" s="7">
        <f t="shared" si="0"/>
        <v>533.15</v>
      </c>
      <c r="B39" s="7">
        <v>260</v>
      </c>
      <c r="C39" s="9">
        <f>_XLL.SPECVOLUME(Fluid,"PT",$I$2,B39)</f>
        <v>1.510504282950172</v>
      </c>
      <c r="D39" s="8">
        <f>_XLL.INTENERGY(Fluid,"PT",$I$2,B39)</f>
        <v>85.90824189295661</v>
      </c>
      <c r="E39" s="8">
        <f>_XLL.ENTHALPY(Fluid,"PT",$I$2,B39)</f>
        <v>238.922325755809</v>
      </c>
      <c r="F39" s="9">
        <f>_XLL.ENTROPY(Fluid,"PT",$I$2,$B39)</f>
        <v>7.448840300578408</v>
      </c>
      <c r="G39" s="9">
        <f>_XLL.HEATCAPP(Fluid,"PT",$I$2,D39)</f>
        <v>1.008374494656674</v>
      </c>
      <c r="H39" s="9">
        <f>_XLL.HEATCAPV(Fluid,"PT",$I$2,E39)</f>
        <v>0.7445198769305589</v>
      </c>
      <c r="I39" s="9">
        <f t="shared" si="1"/>
        <v>1.3543956661223227</v>
      </c>
    </row>
    <row r="40" spans="1:9" ht="12.75">
      <c r="A40" s="7">
        <f t="shared" si="0"/>
        <v>543.15</v>
      </c>
      <c r="B40" s="7">
        <v>270</v>
      </c>
      <c r="C40" s="9">
        <f>_XLL.SPECVOLUME(Fluid,"PT",$I$2,B40)</f>
        <v>1.5388359772754123</v>
      </c>
      <c r="D40" s="8">
        <f>_XLL.INTENERGY(Fluid,"PT",$I$2,B40)</f>
        <v>93.40585902774343</v>
      </c>
      <c r="E40" s="8">
        <f>_XLL.ENTHALPY(Fluid,"PT",$I$2,B40)</f>
        <v>249.28994352574267</v>
      </c>
      <c r="F40" s="9">
        <f>_XLL.ENTROPY(Fluid,"PT",$I$2,$B40)</f>
        <v>7.468106089223442</v>
      </c>
      <c r="G40" s="9">
        <f>_XLL.HEATCAPP(Fluid,"PT",$I$2,D40)</f>
        <v>1.0091295266531282</v>
      </c>
      <c r="H40" s="9">
        <f>_XLL.HEATCAPV(Fluid,"PT",$I$2,E40)</f>
        <v>0.7465685545626011</v>
      </c>
      <c r="I40" s="9">
        <f t="shared" si="1"/>
        <v>1.3516903712136068</v>
      </c>
    </row>
    <row r="41" spans="1:9" ht="12.75">
      <c r="A41" s="7">
        <f t="shared" si="0"/>
        <v>553.15</v>
      </c>
      <c r="B41" s="7">
        <v>280</v>
      </c>
      <c r="C41" s="9">
        <f>_XLL.SPECVOLUME(Fluid,"PT",$I$2,B41)</f>
        <v>1.5671676716006524</v>
      </c>
      <c r="D41" s="8">
        <f>_XLL.INTENERGY(Fluid,"PT",$I$2,B41)</f>
        <v>100.92430199017181</v>
      </c>
      <c r="E41" s="8">
        <f>_XLL.ENTHALPY(Fluid,"PT",$I$2,B41)</f>
        <v>259.67838712331786</v>
      </c>
      <c r="F41" s="9">
        <f>_XLL.ENTROPY(Fluid,"PT",$I$2,$B41)</f>
        <v>7.487058382901442</v>
      </c>
      <c r="G41" s="9">
        <f>_XLL.HEATCAPP(Fluid,"PT",$I$2,D41)</f>
        <v>1.0099324451942793</v>
      </c>
      <c r="H41" s="9">
        <f>_XLL.HEATCAPV(Fluid,"PT",$I$2,E41)</f>
        <v>0.7486676578713966</v>
      </c>
      <c r="I41" s="9">
        <f t="shared" si="1"/>
        <v>1.3489729849766823</v>
      </c>
    </row>
    <row r="42" spans="1:9" ht="12.75">
      <c r="A42" s="7">
        <f t="shared" si="0"/>
        <v>563.15</v>
      </c>
      <c r="B42" s="7">
        <v>290</v>
      </c>
      <c r="C42" s="9">
        <f>_XLL.SPECVOLUME(Fluid,"PT",$I$2,B42)</f>
        <v>1.5954993659258925</v>
      </c>
      <c r="D42" s="8">
        <f>_XLL.INTENERGY(Fluid,"PT",$I$2,B42)</f>
        <v>108.46394185751153</v>
      </c>
      <c r="E42" s="8">
        <f>_XLL.ENTHALPY(Fluid,"PT",$I$2,B42)</f>
        <v>270.08802762580444</v>
      </c>
      <c r="F42" s="9">
        <f>_XLL.ENTROPY(Fluid,"PT",$I$2,$B42)</f>
        <v>7.505709080839592</v>
      </c>
      <c r="G42" s="9">
        <f>_XLL.HEATCAPP(Fluid,"PT",$I$2,D42)</f>
        <v>1.0107825691615666</v>
      </c>
      <c r="H42" s="9">
        <f>_XLL.HEATCAPV(Fluid,"PT",$I$2,E42)</f>
        <v>0.750814968144078</v>
      </c>
      <c r="I42" s="9">
        <f t="shared" si="1"/>
        <v>1.346247227409566</v>
      </c>
    </row>
    <row r="43" spans="1:9" ht="12.75">
      <c r="A43" s="14">
        <f t="shared" si="0"/>
        <v>573.15</v>
      </c>
      <c r="B43" s="14">
        <v>300</v>
      </c>
      <c r="C43" s="13">
        <f>_XLL.SPECVOLUME(Fluid,"PT",$I$2,B43)</f>
        <v>1.623831060251132</v>
      </c>
      <c r="D43" s="12">
        <f>_XLL.INTENERGY(Fluid,"PT",$I$2,B43)</f>
        <v>116.02512729539009</v>
      </c>
      <c r="E43" s="12">
        <f>_XLL.ENTHALPY(Fluid,"PT",$I$2,B43)</f>
        <v>280.51921369882973</v>
      </c>
      <c r="F43" s="13">
        <f>_XLL.ENTROPY(Fluid,"PT",$I$2,$B43)</f>
        <v>7.524069414432637</v>
      </c>
      <c r="G43" s="13">
        <f>_XLL.HEATCAPP(Fluid,"PT",$I$2,D43)</f>
        <v>1.0116792121337101</v>
      </c>
      <c r="H43" s="13">
        <f>_XLL.HEATCAPV(Fluid,"PT",$I$2,E43)</f>
        <v>0.753008259645887</v>
      </c>
      <c r="I43" s="13">
        <f t="shared" si="1"/>
        <v>1.3435167532019727</v>
      </c>
    </row>
    <row r="44" spans="1:9" ht="12.75">
      <c r="A44" s="14">
        <f t="shared" si="0"/>
        <v>583.15</v>
      </c>
      <c r="B44" s="14">
        <v>310</v>
      </c>
      <c r="C44" s="13">
        <f>_XLL.SPECVOLUME(Fluid,"PT",$I$2,B44)</f>
        <v>1.6521627545763724</v>
      </c>
      <c r="D44" s="12">
        <f>_XLL.INTENERGY(Fluid,"PT",$I$2,B44)</f>
        <v>123.60818474829523</v>
      </c>
      <c r="E44" s="12">
        <f>_XLL.ENTHALPY(Fluid,"PT",$I$2,B44)</f>
        <v>290.9722717868817</v>
      </c>
      <c r="F44" s="13">
        <f>_XLL.ENTROPY(Fluid,"PT",$I$2,$B44)</f>
        <v>7.542149993783175</v>
      </c>
      <c r="G44" s="13">
        <f>_XLL.HEATCAPP(Fluid,"PT",$I$2,D44)</f>
        <v>1.012621681339601</v>
      </c>
      <c r="H44" s="13">
        <f>_XLL.HEATCAPV(Fluid,"PT",$I$2,E44)</f>
        <v>0.7552452986707888</v>
      </c>
      <c r="I44" s="13">
        <f t="shared" si="1"/>
        <v>1.3407851503634483</v>
      </c>
    </row>
    <row r="45" spans="1:9" ht="12.75">
      <c r="A45" s="14">
        <f t="shared" si="0"/>
        <v>593.15</v>
      </c>
      <c r="B45" s="14">
        <v>320</v>
      </c>
      <c r="C45" s="13">
        <f>_XLL.SPECVOLUME(Fluid,"PT",$I$2,B45)</f>
        <v>1.6804944489016125</v>
      </c>
      <c r="D45" s="12">
        <f>_XLL.INTENERGY(Fluid,"PT",$I$2,B45)</f>
        <v>131.2134186300795</v>
      </c>
      <c r="E45" s="12">
        <f>_XLL.ENTHALPY(Fluid,"PT",$I$2,B45)</f>
        <v>301.4475063038128</v>
      </c>
      <c r="F45" s="13">
        <f>_XLL.ENTROPY(Fluid,"PT",$I$2,$B45)</f>
        <v>7.559960850284873</v>
      </c>
      <c r="G45" s="13">
        <f>_XLL.HEATCAPP(Fluid,"PT",$I$2,D45)</f>
        <v>1.0136092766609488</v>
      </c>
      <c r="H45" s="13">
        <f>_XLL.HEATCAPV(Fluid,"PT",$I$2,E45)</f>
        <v>0.7575238426843866</v>
      </c>
      <c r="I45" s="13">
        <f t="shared" si="1"/>
        <v>1.338055939030367</v>
      </c>
    </row>
    <row r="46" spans="1:9" ht="12.75">
      <c r="A46" s="14">
        <f t="shared" si="0"/>
        <v>603.15</v>
      </c>
      <c r="B46" s="14">
        <v>330</v>
      </c>
      <c r="C46" s="13">
        <f>_XLL.SPECVOLUME(Fluid,"PT",$I$2,B46)</f>
        <v>1.7088261432268523</v>
      </c>
      <c r="D46" s="12">
        <f>_XLL.INTENERGY(Fluid,"PT",$I$2,B46)</f>
        <v>138.8411115144639</v>
      </c>
      <c r="E46" s="12">
        <f>_XLL.ENTHALPY(Fluid,"PT",$I$2,B46)</f>
        <v>311.945199823344</v>
      </c>
      <c r="F46" s="13">
        <f>_XLL.ENTROPY(Fluid,"PT",$I$2,$B46)</f>
        <v>7.577511475645575</v>
      </c>
      <c r="G46" s="13">
        <f>_XLL.HEATCAPP(Fluid,"PT",$I$2,D46)</f>
        <v>1.0146412896843158</v>
      </c>
      <c r="H46" s="13">
        <f>_XLL.HEATCAPV(Fluid,"PT",$I$2,E46)</f>
        <v>0.7598416395577324</v>
      </c>
      <c r="I46" s="13">
        <f t="shared" si="1"/>
        <v>1.3353325704483503</v>
      </c>
    </row>
    <row r="47" spans="1:9" ht="12.75">
      <c r="A47" s="14">
        <f t="shared" si="0"/>
        <v>613.15</v>
      </c>
      <c r="B47" s="14">
        <v>340</v>
      </c>
      <c r="C47" s="13">
        <f>_XLL.SPECVOLUME(Fluid,"PT",$I$2,B47)</f>
        <v>1.7371578375520926</v>
      </c>
      <c r="D47" s="12">
        <f>_XLL.INTENERGY(Fluid,"PT",$I$2,B47)</f>
        <v>146.4915243255411</v>
      </c>
      <c r="E47" s="12">
        <f>_XLL.ENTHALPY(Fluid,"PT",$I$2,B47)</f>
        <v>322.46561326956805</v>
      </c>
      <c r="F47" s="13">
        <f>_XLL.ENTROPY(Fluid,"PT",$I$2,$B47)</f>
        <v>7.594810857701623</v>
      </c>
      <c r="G47" s="13">
        <f>_XLL.HEATCAPP(Fluid,"PT",$I$2,D47)</f>
        <v>1.0157170028021747</v>
      </c>
      <c r="H47" s="13">
        <f>_XLL.HEATCAPV(Fluid,"PT",$I$2,E47)</f>
        <v>0.7621964268906413</v>
      </c>
      <c r="I47" s="13">
        <f t="shared" si="1"/>
        <v>1.3326184261264034</v>
      </c>
    </row>
    <row r="48" spans="1:9" ht="12.75">
      <c r="A48" s="7">
        <f t="shared" si="0"/>
        <v>623.15</v>
      </c>
      <c r="B48" s="7">
        <v>350</v>
      </c>
      <c r="C48" s="9">
        <f>_XLL.SPECVOLUME(Fluid,"PT",$I$2,B48)</f>
        <v>1.7654895318773325</v>
      </c>
      <c r="D48" s="8">
        <f>_XLL.INTENERGY(Fluid,"PT",$I$2,B48)</f>
        <v>154.1648965282799</v>
      </c>
      <c r="E48" s="8">
        <f>_XLL.ENTHALPY(Fluid,"PT",$I$2,B48)</f>
        <v>333.00898610745367</v>
      </c>
      <c r="F48" s="9">
        <f>_XLL.ENTROPY(Fluid,"PT",$I$2,$B48)</f>
        <v>7.6118675133348725</v>
      </c>
      <c r="G48" s="9">
        <f>_XLL.HEATCAPP(Fluid,"PT",$I$2,D48)</f>
        <v>1.016835688362687</v>
      </c>
      <c r="H48" s="9">
        <f>_XLL.HEATCAPV(Fluid,"PT",$I$2,E48)</f>
        <v>0.764585931423148</v>
      </c>
      <c r="I48" s="9">
        <f t="shared" si="1"/>
        <v>1.329916817158823</v>
      </c>
    </row>
    <row r="49" spans="1:9" ht="12.75">
      <c r="A49" s="7">
        <f t="shared" si="0"/>
        <v>633.15</v>
      </c>
      <c r="B49" s="7">
        <v>360</v>
      </c>
      <c r="C49" s="9">
        <f>_XLL.SPECVOLUME(Fluid,"PT",$I$2,B49)</f>
        <v>1.7938212262025726</v>
      </c>
      <c r="D49" s="8">
        <f>_XLL.INTENERGY(Fluid,"PT",$I$2,B49)</f>
        <v>161.86144631902792</v>
      </c>
      <c r="E49" s="8">
        <f>_XLL.ENTHALPY(Fluid,"PT",$I$2,B49)</f>
        <v>343.5755365333485</v>
      </c>
      <c r="F49" s="9">
        <f>_XLL.ENTROPY(Fluid,"PT",$I$2,$B49)</f>
        <v>7.6286895187692165</v>
      </c>
      <c r="G49" s="9">
        <f>_XLL.HEATCAPP(Fluid,"PT",$I$2,D49)</f>
        <v>1.0179966078679024</v>
      </c>
      <c r="H49" s="9">
        <f>_XLL.HEATCAPV(Fluid,"PT",$I$2,E49)</f>
        <v>0.7670078685337702</v>
      </c>
      <c r="I49" s="9">
        <f t="shared" si="1"/>
        <v>1.3272309837106728</v>
      </c>
    </row>
    <row r="50" spans="1:9" ht="12.75">
      <c r="A50" s="7">
        <f t="shared" si="0"/>
        <v>643.15</v>
      </c>
      <c r="B50" s="7">
        <v>370</v>
      </c>
      <c r="C50" s="9">
        <f>_XLL.SPECVOLUME(Fluid,"PT",$I$2,B50)</f>
        <v>1.8221529205278126</v>
      </c>
      <c r="D50" s="8">
        <f>_XLL.INTENERGY(Fluid,"PT",$I$2,B50)</f>
        <v>169.5813708160165</v>
      </c>
      <c r="E50" s="8">
        <f>_XLL.ENTHALPY(Fluid,"PT",$I$2,B50)</f>
        <v>354.1654616654839</v>
      </c>
      <c r="F50" s="9">
        <f>_XLL.ENTROPY(Fluid,"PT",$I$2,$B50)</f>
        <v>7.645284537493029</v>
      </c>
      <c r="G50" s="9">
        <f>_XLL.HEATCAPP(Fluid,"PT",$I$2,D50)</f>
        <v>1.0191990112201184</v>
      </c>
      <c r="H50" s="9">
        <f>_XLL.HEATCAPV(Fluid,"PT",$I$2,E50)</f>
        <v>0.7694599418232441</v>
      </c>
      <c r="I50" s="9">
        <f t="shared" si="1"/>
        <v>1.324564094662439</v>
      </c>
    </row>
    <row r="51" spans="1:9" ht="12.75">
      <c r="A51" s="7">
        <f t="shared" si="0"/>
        <v>653.15</v>
      </c>
      <c r="B51" s="7">
        <v>380</v>
      </c>
      <c r="C51" s="9">
        <f>_XLL.SPECVOLUME(Fluid,"PT",$I$2,B51)</f>
        <v>1.850484614853053</v>
      </c>
      <c r="D51" s="8">
        <f>_XLL.INTENERGY(Fluid,"PT",$I$2,B51)</f>
        <v>177.32484624986327</v>
      </c>
      <c r="E51" s="8">
        <f>_XLL.ENTHALPY(Fluid,"PT",$I$2,B51)</f>
        <v>364.7789377344775</v>
      </c>
      <c r="F51" s="9">
        <f>_XLL.ENTROPY(Fluid,"PT",$I$2,$B51)</f>
        <v>7.661659846027327</v>
      </c>
      <c r="G51" s="9">
        <f>_XLL.HEATCAPP(Fluid,"PT",$I$2,D51)</f>
        <v>1.0204421360161495</v>
      </c>
      <c r="H51" s="9">
        <f>_XLL.HEATCAPV(Fluid,"PT",$I$2,E51)</f>
        <v>0.7719398427824149</v>
      </c>
      <c r="I51" s="9">
        <f t="shared" si="1"/>
        <v>1.3219192474092563</v>
      </c>
    </row>
    <row r="52" spans="1:9" ht="12.75">
      <c r="A52" s="7">
        <f t="shared" si="0"/>
        <v>663.15</v>
      </c>
      <c r="B52" s="7">
        <v>390</v>
      </c>
      <c r="C52" s="9">
        <f>_XLL.SPECVOLUME(Fluid,"PT",$I$2,B52)</f>
        <v>1.8788163091782926</v>
      </c>
      <c r="D52" s="8">
        <f>_XLL.INTENERGY(Fluid,"PT",$I$2,B52)</f>
        <v>185.0920281540771</v>
      </c>
      <c r="E52" s="8">
        <f>_XLL.ENTHALPY(Fluid,"PT",$I$2,B52)</f>
        <v>375.4161202738381</v>
      </c>
      <c r="F52" s="9">
        <f>_XLL.ENTROPY(Fluid,"PT",$I$2,$B52)</f>
        <v>7.6778223577360665</v>
      </c>
      <c r="G52" s="9">
        <f>_XLL.HEATCAPP(Fluid,"PT",$I$2,D52)</f>
        <v>1.0217252068892682</v>
      </c>
      <c r="H52" s="9">
        <f>_XLL.HEATCAPV(Fluid,"PT",$I$2,E52)</f>
        <v>0.7744452505429718</v>
      </c>
      <c r="I52" s="9">
        <f t="shared" si="1"/>
        <v>1.319299467809927</v>
      </c>
    </row>
    <row r="53" spans="1:9" ht="12.75">
      <c r="A53" s="14">
        <f t="shared" si="0"/>
        <v>673.15</v>
      </c>
      <c r="B53" s="14">
        <v>400</v>
      </c>
      <c r="C53" s="13">
        <f>_XLL.SPECVOLUME(Fluid,"PT",$I$2,B53)</f>
        <v>1.9071480035035329</v>
      </c>
      <c r="D53" s="12">
        <f>_XLL.INTENERGY(Fluid,"PT",$I$2,B53)</f>
        <v>192.88305155556066</v>
      </c>
      <c r="E53" s="12">
        <f>_XLL.ENTHALPY(Fluid,"PT",$I$2,B53)</f>
        <v>386.0771443104685</v>
      </c>
      <c r="F53" s="13">
        <f>_XLL.ENTROPY(Fluid,"PT",$I$2,$B53)</f>
        <v>7.693778644854456</v>
      </c>
      <c r="G53" s="13">
        <f>_XLL.HEATCAPP(Fluid,"PT",$I$2,D53)</f>
        <v>1.0230474348986052</v>
      </c>
      <c r="H53" s="13">
        <f>_XLL.HEATCAPV(Fluid,"PT",$I$2,E53)</f>
        <v>0.7769738317097067</v>
      </c>
      <c r="I53" s="13">
        <f t="shared" si="1"/>
        <v>1.3167077102808227</v>
      </c>
    </row>
    <row r="54" spans="1:9" ht="12.75">
      <c r="A54" s="14">
        <f t="shared" si="0"/>
        <v>683.15</v>
      </c>
      <c r="B54" s="14">
        <v>410</v>
      </c>
      <c r="C54" s="13">
        <f>_XLL.SPECVOLUME(Fluid,"PT",$I$2,B54)</f>
        <v>1.9354796978287727</v>
      </c>
      <c r="D54" s="12">
        <f>_XLL.INTENERGY(Fluid,"PT",$I$2,B54)</f>
        <v>200.6980311651147</v>
      </c>
      <c r="E54" s="12">
        <f>_XLL.ENTHALPY(Fluid,"PT",$I$2,B54)</f>
        <v>396.76212455516935</v>
      </c>
      <c r="F54" s="13">
        <f>_XLL.ENTROPY(Fluid,"PT",$I$2,$B54)</f>
        <v>7.709534958892887</v>
      </c>
      <c r="G54" s="13">
        <f>_XLL.HEATCAPP(Fluid,"PT",$I$2,D54)</f>
        <v>1.0244080169657859</v>
      </c>
      <c r="H54" s="13">
        <f>_XLL.HEATCAPV(Fluid,"PT",$I$2,E54)</f>
        <v>0.7795232402729864</v>
      </c>
      <c r="I54" s="13">
        <f t="shared" si="1"/>
        <v>1.3141468580295845</v>
      </c>
    </row>
    <row r="55" spans="1:9" ht="12.75">
      <c r="A55" s="14">
        <f t="shared" si="0"/>
        <v>693.15</v>
      </c>
      <c r="B55" s="14">
        <v>420</v>
      </c>
      <c r="C55" s="13">
        <f>_XLL.SPECVOLUME(Fluid,"PT",$I$2,B55)</f>
        <v>1.963811392154013</v>
      </c>
      <c r="D55" s="12">
        <f>_XLL.INTENERGY(Fluid,"PT",$I$2,B55)</f>
        <v>208.53706156794178</v>
      </c>
      <c r="E55" s="12">
        <f>_XLL.ENTHALPY(Fluid,"PT",$I$2,B55)</f>
        <v>407.47115559314324</v>
      </c>
      <c r="F55" s="13">
        <f>_XLL.ENTROPY(Fluid,"PT",$I$2,$B55)</f>
        <v>7.725097249558243</v>
      </c>
      <c r="G55" s="13">
        <f>_XLL.HEATCAPP(Fluid,"PT",$I$2,D55)</f>
        <v>1.0258061353585994</v>
      </c>
      <c r="H55" s="13">
        <f>_XLL.HEATCAPV(Fluid,"PT",$I$2,E55)</f>
        <v>0.782091117600106</v>
      </c>
      <c r="I55" s="13">
        <f t="shared" si="1"/>
        <v>1.3116197234234648</v>
      </c>
    </row>
    <row r="56" spans="1:9" ht="12.75">
      <c r="A56" s="14">
        <f t="shared" si="0"/>
        <v>703.15</v>
      </c>
      <c r="B56" s="14">
        <v>430</v>
      </c>
      <c r="C56" s="13">
        <f>_XLL.SPECVOLUME(Fluid,"PT",$I$2,B56)</f>
        <v>1.9921430864792533</v>
      </c>
      <c r="D56" s="12">
        <f>_XLL.INTENERGY(Fluid,"PT",$I$2,B56)</f>
        <v>216.40021741415006</v>
      </c>
      <c r="E56" s="12">
        <f>_XLL.ENTHALPY(Fluid,"PT",$I$2,B56)</f>
        <v>418.2043120744984</v>
      </c>
      <c r="F56" s="13">
        <f>_XLL.ENTROPY(Fluid,"PT",$I$2,$B56)</f>
        <v>7.740471182319911</v>
      </c>
      <c r="G56" s="13">
        <f>_XLL.HEATCAPP(Fluid,"PT",$I$2,D56)</f>
        <v>1.0272409572214884</v>
      </c>
      <c r="H56" s="13">
        <f>_XLL.HEATCAPV(Fluid,"PT",$I$2,E56)</f>
        <v>0.7846750925041946</v>
      </c>
      <c r="I56" s="13">
        <f t="shared" si="1"/>
        <v>1.30912904848703</v>
      </c>
    </row>
    <row r="57" spans="1:9" ht="12.75">
      <c r="A57" s="14">
        <f t="shared" si="0"/>
        <v>713.15</v>
      </c>
      <c r="B57" s="14">
        <v>440</v>
      </c>
      <c r="C57" s="13">
        <f>_XLL.SPECVOLUME(Fluid,"PT",$I$2,B57)</f>
        <v>2.0204747808044927</v>
      </c>
      <c r="D57" s="12">
        <f>_XLL.INTENERGY(Fluid,"PT",$I$2,B57)</f>
        <v>224.28755360925666</v>
      </c>
      <c r="E57" s="12">
        <f>_XLL.ENTHALPY(Fluid,"PT",$I$2,B57)</f>
        <v>428.96164890475177</v>
      </c>
      <c r="F57" s="13">
        <f>_XLL.ENTROPY(Fluid,"PT",$I$2,$B57)</f>
        <v>7.755662154735399</v>
      </c>
      <c r="G57" s="13">
        <f>_XLL.HEATCAPP(Fluid,"PT",$I$2,D57)</f>
        <v>1.0287116341526552</v>
      </c>
      <c r="H57" s="13">
        <f>_XLL.HEATCAPV(Fluid,"PT",$I$2,E57)</f>
        <v>0.7872727813893176</v>
      </c>
      <c r="I57" s="13">
        <f t="shared" si="1"/>
        <v>1.3066775055238988</v>
      </c>
    </row>
    <row r="58" spans="1:9" ht="12.75">
      <c r="A58" s="7">
        <f t="shared" si="0"/>
        <v>723.15</v>
      </c>
      <c r="B58" s="7">
        <v>450</v>
      </c>
      <c r="C58" s="9">
        <f>_XLL.SPECVOLUME(Fluid,"PT",$I$2,B58)</f>
        <v>2.0488064751297332</v>
      </c>
      <c r="D58" s="8">
        <f>_XLL.INTENERGY(Fluid,"PT",$I$2,B58)</f>
        <v>232.19910550469123</v>
      </c>
      <c r="E58" s="8">
        <f>_XLL.ENTHALPY(Fluid,"PT",$I$2,B58)</f>
        <v>439.74320143533316</v>
      </c>
      <c r="F58" s="9">
        <f>_XLL.ENTROPY(Fluid,"PT",$I$2,$B58)</f>
        <v>7.770675311639234</v>
      </c>
      <c r="G58" s="9">
        <f>_XLL.HEATCAPP(Fluid,"PT",$I$2,D58)</f>
        <v>1.030217301827561</v>
      </c>
      <c r="H58" s="9">
        <f>_XLL.HEATCAPV(Fluid,"PT",$I$2,E58)</f>
        <v>0.789881788470409</v>
      </c>
      <c r="I58" s="9">
        <f t="shared" si="1"/>
        <v>1.304267697857115</v>
      </c>
    </row>
    <row r="59" spans="1:9" ht="12.75">
      <c r="A59" s="7">
        <f t="shared" si="0"/>
        <v>733.15</v>
      </c>
      <c r="B59" s="7">
        <v>460</v>
      </c>
      <c r="C59" s="9">
        <f>_XLL.SPECVOLUME(Fluid,"PT",$I$2,B59)</f>
        <v>2.0771381694549733</v>
      </c>
      <c r="D59" s="8">
        <f>_XLL.INTENERGY(Fluid,"PT",$I$2,B59)</f>
        <v>240.1348890883009</v>
      </c>
      <c r="E59" s="8">
        <f>_XLL.ENTHALPY(Fluid,"PT",$I$2,B59)</f>
        <v>450.5489856540897</v>
      </c>
      <c r="F59" s="9">
        <f>_XLL.ENTROPY(Fluid,"PT",$I$2,$B59)</f>
        <v>7.785515559288719</v>
      </c>
      <c r="G59" s="9">
        <f>_XLL.HEATCAPP(Fluid,"PT",$I$2,D59)</f>
        <v>1.0317570796686109</v>
      </c>
      <c r="H59" s="9">
        <f>_XLL.HEATCAPV(Fluid,"PT",$I$2,E59)</f>
        <v>0.7924997060666473</v>
      </c>
      <c r="I59" s="9">
        <f t="shared" si="1"/>
        <v>1.301902160682748</v>
      </c>
    </row>
    <row r="60" spans="1:9" ht="12.75">
      <c r="A60" s="7">
        <f t="shared" si="0"/>
        <v>743.15</v>
      </c>
      <c r="B60" s="7">
        <v>470</v>
      </c>
      <c r="C60" s="9">
        <f>_XLL.SPECVOLUME(Fluid,"PT",$I$2,B60)</f>
        <v>2.105469863780213</v>
      </c>
      <c r="D60" s="8">
        <f>_XLL.INTENERGY(Fluid,"PT",$I$2,B60)</f>
        <v>248.09490117485228</v>
      </c>
      <c r="E60" s="8">
        <f>_XLL.ENTHALPY(Fluid,"PT",$I$2,B60)</f>
        <v>461.37899837578783</v>
      </c>
      <c r="F60" s="9">
        <f>_XLL.ENTROPY(Fluid,"PT",$I$2,$B60)</f>
        <v>7.800187578551458</v>
      </c>
      <c r="G60" s="9">
        <f>_XLL.HEATCAPP(Fluid,"PT",$I$2,D60)</f>
        <v>1.033330070560773</v>
      </c>
      <c r="H60" s="9">
        <f>_XLL.HEATCAPV(Fluid,"PT",$I$2,E60)</f>
        <v>0.7951241149668592</v>
      </c>
      <c r="I60" s="9">
        <f t="shared" si="1"/>
        <v>1.2995833620312753</v>
      </c>
    </row>
    <row r="61" spans="1:9" ht="12.75">
      <c r="A61" s="7">
        <f t="shared" si="0"/>
        <v>753.15</v>
      </c>
      <c r="B61" s="7">
        <v>480</v>
      </c>
      <c r="C61" s="9">
        <f>_XLL.SPECVOLUME(Fluid,"PT",$I$2,B61)</f>
        <v>2.1338015581054535</v>
      </c>
      <c r="D61" s="8">
        <f>_XLL.INTENERGY(Fluid,"PT",$I$2,B61)</f>
        <v>256.07911959653626</v>
      </c>
      <c r="E61" s="8">
        <f>_XLL.ENTHALPY(Fluid,"PT",$I$2,B61)</f>
        <v>472.2332174326187</v>
      </c>
      <c r="F61" s="9">
        <f>_XLL.ENTROPY(Fluid,"PT",$I$2,$B61)</f>
        <v>7.814695837211438</v>
      </c>
      <c r="G61" s="9">
        <f>_XLL.HEATCAPP(Fluid,"PT",$I$2,D61)</f>
        <v>1.034935360612908</v>
      </c>
      <c r="H61" s="9">
        <f>_XLL.HEATCAPV(Fluid,"PT",$I$2,E61)</f>
        <v>0.7977525848655149</v>
      </c>
      <c r="I61" s="9">
        <f t="shared" si="1"/>
        <v>1.2973137038313418</v>
      </c>
    </row>
    <row r="62" spans="1:9" ht="12.75">
      <c r="A62" s="7">
        <f t="shared" si="0"/>
        <v>763.15</v>
      </c>
      <c r="B62" s="7">
        <v>490</v>
      </c>
      <c r="C62" s="9">
        <f>_XLL.SPECVOLUME(Fluid,"PT",$I$2,B62)</f>
        <v>2.162133252430693</v>
      </c>
      <c r="D62" s="8">
        <f>_XLL.INTENERGY(Fluid,"PT",$I$2,B62)</f>
        <v>264.08750339347193</v>
      </c>
      <c r="E62" s="8">
        <f>_XLL.ENTHALPY(Fluid,"PT",$I$2,B62)</f>
        <v>483.11160186470113</v>
      </c>
      <c r="F62" s="9">
        <f>_XLL.ENTROPY(Fluid,"PT",$I$2,$B62)</f>
        <v>7.829044601463442</v>
      </c>
      <c r="G62" s="9">
        <f>_XLL.HEATCAPP(Fluid,"PT",$I$2,D62)</f>
        <v>1.0365720189645315</v>
      </c>
      <c r="H62" s="9">
        <f>_XLL.HEATCAPV(Fluid,"PT",$I$2,E62)</f>
        <v>0.8003826748678522</v>
      </c>
      <c r="I62" s="9">
        <f t="shared" si="1"/>
        <v>1.2950955230704808</v>
      </c>
    </row>
    <row r="63" spans="1:9" ht="12.75">
      <c r="A63" s="14">
        <f t="shared" si="0"/>
        <v>773.15</v>
      </c>
      <c r="B63" s="14">
        <v>500</v>
      </c>
      <c r="C63" s="13">
        <f>_XLL.SPECVOLUME(Fluid,"PT",$I$2,B63)</f>
        <v>2.1904649467559327</v>
      </c>
      <c r="D63" s="12">
        <f>_XLL.INTENERGY(Fluid,"PT",$I$2,B63)</f>
        <v>272.11999300420916</v>
      </c>
      <c r="E63" s="12">
        <f>_XLL.ENTHALPY(Fluid,"PT",$I$2,B63)</f>
        <v>494.0140921105851</v>
      </c>
      <c r="F63" s="13">
        <f>_XLL.ENTROPY(Fluid,"PT",$I$2,$B63)</f>
        <v>7.843237946659234</v>
      </c>
      <c r="G63" s="13">
        <f>_XLL.HEATCAPP(Fluid,"PT",$I$2,D63)</f>
        <v>1.0382390976377462</v>
      </c>
      <c r="H63" s="13">
        <f>_XLL.HEATCAPV(Fluid,"PT",$I$2,E63)</f>
        <v>0.8030119340626274</v>
      </c>
      <c r="I63" s="13">
        <f t="shared" si="1"/>
        <v>1.2929310930474582</v>
      </c>
    </row>
    <row r="64" spans="1:9" ht="12.75">
      <c r="A64" s="14">
        <f t="shared" si="0"/>
        <v>783.15</v>
      </c>
      <c r="B64" s="14">
        <v>510</v>
      </c>
      <c r="C64" s="13">
        <f>_XLL.SPECVOLUME(Fluid,"PT",$I$2,B64)</f>
        <v>2.2187966410811732</v>
      </c>
      <c r="D64" s="12">
        <f>_XLL.INTENERGY(Fluid,"PT",$I$2,B64)</f>
        <v>280.17651045623336</v>
      </c>
      <c r="E64" s="12">
        <f>_XLL.ENTHALPY(Fluid,"PT",$I$2,B64)</f>
        <v>504.94061019775614</v>
      </c>
      <c r="F64" s="13">
        <f>_XLL.ENTROPY(Fluid,"PT",$I$2,$B64)</f>
        <v>7.857279767363162</v>
      </c>
      <c r="G64" s="13">
        <f>_XLL.HEATCAPP(Fluid,"PT",$I$2,D64)</f>
        <v>1.0399356314340344</v>
      </c>
      <c r="H64" s="13">
        <f>_XLL.HEATCAPV(Fluid,"PT",$I$2,E64)</f>
        <v>0.8056379021609696</v>
      </c>
      <c r="I64" s="13">
        <f t="shared" si="1"/>
        <v>1.2908226247109351</v>
      </c>
    </row>
    <row r="65" spans="1:9" ht="12.75">
      <c r="A65" s="14">
        <f t="shared" si="0"/>
        <v>793.15</v>
      </c>
      <c r="B65" s="14">
        <v>520</v>
      </c>
      <c r="C65" s="13">
        <f>_XLL.SPECVOLUME(Fluid,"PT",$I$2,B65)</f>
        <v>2.2471283354064133</v>
      </c>
      <c r="D65" s="12">
        <f>_XLL.INTENERGY(Fluid,"PT",$I$2,B65)</f>
        <v>288.25695955646864</v>
      </c>
      <c r="E65" s="12">
        <f>_XLL.ENTHALPY(Fluid,"PT",$I$2,B65)</f>
        <v>515.8910599331383</v>
      </c>
      <c r="F65" s="13">
        <f>_XLL.ENTROPY(Fluid,"PT",$I$2,$B65)</f>
        <v>7.8711737867698</v>
      </c>
      <c r="G65" s="13">
        <f>_XLL.HEATCAPP(Fluid,"PT",$I$2,D65)</f>
        <v>1.041660637875601</v>
      </c>
      <c r="H65" s="13">
        <f>_XLL.HEATCAPV(Fluid,"PT",$I$2,E65)</f>
        <v>0.8082581101997749</v>
      </c>
      <c r="I65" s="13">
        <f t="shared" si="1"/>
        <v>1.2887722680792362</v>
      </c>
    </row>
    <row r="66" spans="1:9" ht="12.75">
      <c r="A66" s="14">
        <f t="shared" si="0"/>
        <v>803.15</v>
      </c>
      <c r="B66" s="14">
        <v>530</v>
      </c>
      <c r="C66" s="13">
        <f>_XLL.SPECVOLUME(Fluid,"PT",$I$2,B66)</f>
        <v>2.275460029731653</v>
      </c>
      <c r="D66" s="12">
        <f>_XLL.INTENERGY(Fluid,"PT",$I$2,B66)</f>
        <v>296.36122608178226</v>
      </c>
      <c r="E66" s="12">
        <f>_XLL.ENTHALPY(Fluid,"PT",$I$2,B66)</f>
        <v>526.8653270935987</v>
      </c>
      <c r="F66" s="13">
        <f>_XLL.ENTROPY(Fluid,"PT",$I$2,$B66)</f>
        <v>7.884923565531573</v>
      </c>
      <c r="G66" s="13">
        <f>_XLL.HEATCAPP(Fluid,"PT",$I$2,D66)</f>
        <v>1.0434131171909202</v>
      </c>
      <c r="H66" s="13">
        <f>_XLL.HEATCAPV(Fluid,"PT",$I$2,E66)</f>
        <v>0.8108700813080404</v>
      </c>
      <c r="I66" s="13">
        <f t="shared" si="1"/>
        <v>1.286782113736096</v>
      </c>
    </row>
    <row r="67" spans="1:9" ht="12.75">
      <c r="A67" s="14">
        <f t="shared" si="0"/>
        <v>813.15</v>
      </c>
      <c r="B67" s="14">
        <v>540</v>
      </c>
      <c r="C67" s="13">
        <f>_XLL.SPECVOLUME(Fluid,"PT",$I$2,B67)</f>
        <v>2.3037917240568926</v>
      </c>
      <c r="D67" s="12">
        <f>_XLL.INTENERGY(Fluid,"PT",$I$2,B67)</f>
        <v>304.48917796948706</v>
      </c>
      <c r="E67" s="12">
        <f>_XLL.ENTHALPY(Fluid,"PT",$I$2,B67)</f>
        <v>537.8632796164502</v>
      </c>
      <c r="F67" s="13">
        <f>_XLL.ENTROPY(Fluid,"PT",$I$2,$B67)</f>
        <v>7.898532510040175</v>
      </c>
      <c r="G67" s="13">
        <f>_XLL.HEATCAPP(Fluid,"PT",$I$2,D67)</f>
        <v>1.045192052344119</v>
      </c>
      <c r="H67" s="13">
        <f>_XLL.HEATCAPV(Fluid,"PT",$I$2,E67)</f>
        <v>0.8134713315345078</v>
      </c>
      <c r="I67" s="13">
        <f t="shared" si="1"/>
        <v>1.2848541943973615</v>
      </c>
    </row>
    <row r="68" spans="1:9" ht="12.75">
      <c r="A68" s="7">
        <f t="shared" si="0"/>
        <v>823.15</v>
      </c>
      <c r="B68" s="7">
        <v>550</v>
      </c>
      <c r="C68" s="9">
        <f>_XLL.SPECVOLUME(Fluid,"PT",$I$2,B68)</f>
        <v>2.332123418382133</v>
      </c>
      <c r="D68" s="8">
        <f>_XLL.INTENERGY(Fluid,"PT",$I$2,B68)</f>
        <v>312.64066550784617</v>
      </c>
      <c r="E68" s="8">
        <f>_XLL.ENTHALPY(Fluid,"PT",$I$2,B68)</f>
        <v>548.8847677899562</v>
      </c>
      <c r="F68" s="9">
        <f>_XLL.ENTROPY(Fluid,"PT",$I$2,$B68)</f>
        <v>7.9120038802018415</v>
      </c>
      <c r="G68" s="9">
        <f>_XLL.HEATCAPP(Fluid,"PT",$I$2,D68)</f>
        <v>1.046996409107803</v>
      </c>
      <c r="H68" s="9">
        <f>_XLL.HEATCAPV(Fluid,"PT",$I$2,E68)</f>
        <v>0.8160593707349418</v>
      </c>
      <c r="I68" s="9">
        <f t="shared" si="1"/>
        <v>1.282990486543742</v>
      </c>
    </row>
    <row r="69" spans="1:9" ht="12.75">
      <c r="A69" s="7">
        <f t="shared" si="0"/>
        <v>833.15</v>
      </c>
      <c r="B69" s="7">
        <v>560</v>
      </c>
      <c r="C69" s="9">
        <f>_XLL.SPECVOLUME(Fluid,"PT",$I$2,B69)</f>
        <v>2.360455112707373</v>
      </c>
      <c r="D69" s="8">
        <f>_XLL.INTENERGY(Fluid,"PT",$I$2,B69)</f>
        <v>320.81552152657684</v>
      </c>
      <c r="E69" s="8">
        <f>_XLL.ENTHALPY(Fluid,"PT",$I$2,B69)</f>
        <v>559.9296244438337</v>
      </c>
      <c r="F69" s="9">
        <f>_XLL.ENTROPY(Fluid,"PT",$I$2,$B69)</f>
        <v>7.925340796743146</v>
      </c>
      <c r="G69" s="9">
        <f>_XLL.HEATCAPP(Fluid,"PT",$I$2,D69)</f>
        <v>1.0488251361788992</v>
      </c>
      <c r="H69" s="9">
        <f>_XLL.HEATCAPV(Fluid,"PT",$I$2,E69)</f>
        <v>0.8186317035173325</v>
      </c>
      <c r="I69" s="9">
        <f t="shared" si="1"/>
        <v>1.2811929121148347</v>
      </c>
    </row>
    <row r="70" spans="1:9" ht="12.75">
      <c r="A70" s="7">
        <f t="shared" si="0"/>
        <v>843.15</v>
      </c>
      <c r="B70" s="7">
        <v>570</v>
      </c>
      <c r="C70" s="9">
        <f>_XLL.SPECVOLUME(Fluid,"PT",$I$2,B70)</f>
        <v>2.388786807032613</v>
      </c>
      <c r="D70" s="8">
        <f>_XLL.INTENERGY(Fluid,"PT",$I$2,B70)</f>
        <v>329.0135615873536</v>
      </c>
      <c r="E70" s="8">
        <f>_XLL.ENTHALPY(Fluid,"PT",$I$2,B70)</f>
        <v>570.9976651397573</v>
      </c>
      <c r="F70" s="9">
        <f>_XLL.ENTROPY(Fluid,"PT",$I$2,$B70)</f>
        <v>7.938546248080938</v>
      </c>
      <c r="G70" s="9">
        <f>_XLL.HEATCAPP(Fluid,"PT",$I$2,D70)</f>
        <v>1.0506771653370621</v>
      </c>
      <c r="H70" s="9">
        <f>_XLL.HEATCAPV(Fluid,"PT",$I$2,E70)</f>
        <v>0.8211858302432737</v>
      </c>
      <c r="I70" s="9">
        <f t="shared" si="1"/>
        <v>1.279463340259783</v>
      </c>
    </row>
    <row r="71" spans="1:9" ht="12.75">
      <c r="A71" s="7">
        <f t="shared" si="0"/>
        <v>853.15</v>
      </c>
      <c r="B71" s="7">
        <v>580</v>
      </c>
      <c r="C71" s="9">
        <f>_XLL.SPECVOLUME(Fluid,"PT",$I$2,B71)</f>
        <v>2.4171185013578533</v>
      </c>
      <c r="D71" s="8">
        <f>_XLL.INTENERGY(Fluid,"PT",$I$2,B71)</f>
        <v>337.23458417431186</v>
      </c>
      <c r="E71" s="8">
        <f>_XLL.ENTHALPY(Fluid,"PT",$I$2,B71)</f>
        <v>582.0886883618623</v>
      </c>
      <c r="F71" s="9">
        <f>_XLL.ENTROPY(Fluid,"PT",$I$2,$B71)</f>
        <v>7.951623096787272</v>
      </c>
      <c r="G71" s="9">
        <f>_XLL.HEATCAPP(Fluid,"PT",$I$2,D71)</f>
        <v>1.05255141164516</v>
      </c>
      <c r="H71" s="9">
        <f>_XLL.HEATCAPV(Fluid,"PT",$I$2,E71)</f>
        <v>0.8237192480837219</v>
      </c>
      <c r="I71" s="9">
        <f t="shared" si="1"/>
        <v>1.2778035891400947</v>
      </c>
    </row>
    <row r="72" spans="1:9" ht="12.75">
      <c r="A72" s="7">
        <f t="shared" si="0"/>
        <v>863.15</v>
      </c>
      <c r="B72" s="7">
        <v>590</v>
      </c>
      <c r="C72" s="9">
        <f>_XLL.SPECVOLUME(Fluid,"PT",$I$2,B72)</f>
        <v>2.4454501956830934</v>
      </c>
      <c r="D72" s="8">
        <f>_XLL.INTENERGY(Fluid,"PT",$I$2,B72)</f>
        <v>345.4783708845525</v>
      </c>
      <c r="E72" s="8">
        <f>_XLL.ENTHALPY(Fluid,"PT",$I$2,B72)</f>
        <v>593.2024757072498</v>
      </c>
      <c r="F72" s="9">
        <f>_XLL.ENTROPY(Fluid,"PT",$I$2,$B72)</f>
        <v>7.964574085677605</v>
      </c>
      <c r="G72" s="9">
        <f>_XLL.HEATCAPP(Fluid,"PT",$I$2,D72)</f>
        <v>1.0544467736913181</v>
      </c>
      <c r="H72" s="9">
        <f>_XLL.HEATCAPV(Fluid,"PT",$I$2,E72)</f>
        <v>0.8262294521273109</v>
      </c>
      <c r="I72" s="9">
        <f t="shared" si="1"/>
        <v>1.2762154277802746</v>
      </c>
    </row>
    <row r="73" spans="1:9" ht="12.75">
      <c r="A73" s="14">
        <f aca="true" t="shared" si="2" ref="A73:A113">B73+273.15</f>
        <v>873.15</v>
      </c>
      <c r="B73" s="14">
        <v>600</v>
      </c>
      <c r="C73" s="13">
        <f>_XLL.SPECVOLUME(Fluid,"PT",$I$2,B73)</f>
        <v>2.4737818900083335</v>
      </c>
      <c r="D73" s="12">
        <f>_XLL.INTENERGY(Fluid,"PT",$I$2,B73)</f>
        <v>353.74468661864466</v>
      </c>
      <c r="E73" s="12">
        <f>_XLL.ENTHALPY(Fluid,"PT",$I$2,B73)</f>
        <v>604.3387920764889</v>
      </c>
      <c r="F73" s="13">
        <f>_XLL.ENTROPY(Fluid,"PT",$I$2,$B73)</f>
        <v>7.977401843548346</v>
      </c>
      <c r="G73" s="13">
        <f>_XLL.HEATCAPP(Fluid,"PT",$I$2,D73)</f>
        <v>1.0563621338719753</v>
      </c>
      <c r="H73" s="13">
        <f>_XLL.HEATCAPV(Fluid,"PT",$I$2,E73)</f>
        <v>0.828713936539346</v>
      </c>
      <c r="I73" s="13">
        <f aca="true" t="shared" si="3" ref="I73:I113">G73/H73</f>
        <v>1.2747005779621288</v>
      </c>
    </row>
    <row r="74" spans="1:9" ht="12.75">
      <c r="A74" s="14">
        <f t="shared" si="2"/>
        <v>883.15</v>
      </c>
      <c r="B74" s="14">
        <v>610</v>
      </c>
      <c r="C74" s="13">
        <f>_XLL.SPECVOLUME(Fluid,"PT",$I$2,B74)</f>
        <v>2.5021135843335736</v>
      </c>
      <c r="D74" s="12">
        <f>_XLL.INTENERGY(Fluid,"PT",$I$2,B74)</f>
        <v>362.03327977112986</v>
      </c>
      <c r="E74" s="12">
        <f>_XLL.ENTHALPY(Fluid,"PT",$I$2,B74)</f>
        <v>615.4973858641208</v>
      </c>
      <c r="F74" s="13">
        <f>_XLL.ENTROPY(Fluid,"PT",$I$2,$B74)</f>
        <v>7.9901088905876945</v>
      </c>
      <c r="G74" s="13">
        <f>_XLL.HEATCAPP(Fluid,"PT",$I$2,D74)</f>
        <v>1.058296358715357</v>
      </c>
      <c r="H74" s="13">
        <f>_XLL.HEATCAPV(Fluid,"PT",$I$2,E74)</f>
        <v>0.8311701957695657</v>
      </c>
      <c r="I74" s="13">
        <f t="shared" si="3"/>
        <v>1.2732607161587397</v>
      </c>
    </row>
    <row r="75" spans="1:9" ht="12.75">
      <c r="A75" s="14">
        <f t="shared" si="2"/>
        <v>893.15</v>
      </c>
      <c r="B75" s="14">
        <v>620</v>
      </c>
      <c r="C75" s="13">
        <f>_XLL.SPECVOLUME(Fluid,"PT",$I$2,B75)</f>
        <v>2.5304452786588136</v>
      </c>
      <c r="D75" s="12">
        <f>_XLL.INTENERGY(Fluid,"PT",$I$2,B75)</f>
        <v>370.3438824210258</v>
      </c>
      <c r="E75" s="12">
        <f>_XLL.ENTHALPY(Fluid,"PT",$I$2,B75)</f>
        <v>626.6779891491636</v>
      </c>
      <c r="F75" s="13">
        <f>_XLL.ENTROPY(Fluid,"PT",$I$2,$B75)</f>
        <v>8.002697643481845</v>
      </c>
      <c r="G75" s="13">
        <f>_XLL.HEATCAPP(Fluid,"PT",$I$2,D75)</f>
        <v>1.0602482992447548</v>
      </c>
      <c r="H75" s="13">
        <f>_XLL.HEATCAPV(Fluid,"PT",$I$2,E75)</f>
        <v>0.8335957258067206</v>
      </c>
      <c r="I75" s="13">
        <f t="shared" si="3"/>
        <v>1.2718974755043146</v>
      </c>
    </row>
    <row r="76" spans="1:9" ht="12.75">
      <c r="A76" s="14">
        <f t="shared" si="2"/>
        <v>903.15</v>
      </c>
      <c r="B76" s="14">
        <v>630</v>
      </c>
      <c r="C76" s="13">
        <f>_XLL.SPECVOLUME(Fluid,"PT",$I$2,B76)</f>
        <v>2.5587769729840533</v>
      </c>
      <c r="D76" s="12">
        <f>_XLL.INTENERGY(Fluid,"PT",$I$2,B76)</f>
        <v>378.67621052233</v>
      </c>
      <c r="E76" s="12">
        <f>_XLL.ENTHALPY(Fluid,"PT",$I$2,B76)</f>
        <v>637.8803178856145</v>
      </c>
      <c r="F76" s="13">
        <f>_XLL.ENTROPY(Fluid,"PT",$I$2,$B76)</f>
        <v>8.015170420236924</v>
      </c>
      <c r="G76" s="13">
        <f>_XLL.HEATCAPP(Fluid,"PT",$I$2,D76)</f>
        <v>1.062216791380944</v>
      </c>
      <c r="H76" s="13">
        <f>_XLL.HEATCAPV(Fluid,"PT",$I$2,E76)</f>
        <v>0.8359880254779732</v>
      </c>
      <c r="I76" s="13">
        <f t="shared" si="3"/>
        <v>1.270612447796277</v>
      </c>
    </row>
    <row r="77" spans="1:9" ht="12.75">
      <c r="A77" s="14">
        <f t="shared" si="2"/>
        <v>913.15</v>
      </c>
      <c r="B77" s="14">
        <v>640</v>
      </c>
      <c r="C77" s="13">
        <f>_XLL.SPECVOLUME(Fluid,"PT",$I$2,B77)</f>
        <v>2.5871086673092942</v>
      </c>
      <c r="D77" s="12">
        <f>_XLL.INTENERGY(Fluid,"PT",$I$2,B77)</f>
        <v>387.02996409452334</v>
      </c>
      <c r="E77" s="12">
        <f>_XLL.ENTHALPY(Fluid,"PT",$I$2,B77)</f>
        <v>649.1040720929548</v>
      </c>
      <c r="F77" s="13">
        <f>_XLL.ENTROPY(Fluid,"PT",$I$2,$B77)</f>
        <v>8.027529444735396</v>
      </c>
      <c r="G77" s="13">
        <f>_XLL.HEATCAPP(Fluid,"PT",$I$2,D77)</f>
        <v>1.0642006563830528</v>
      </c>
      <c r="H77" s="13">
        <f>_XLL.HEATCAPV(Fluid,"PT",$I$2,E77)</f>
        <v>0.8383445977910888</v>
      </c>
      <c r="I77" s="13">
        <f t="shared" si="3"/>
        <v>1.2694071855261673</v>
      </c>
    </row>
    <row r="78" spans="1:9" ht="12.75">
      <c r="A78" s="7">
        <f t="shared" si="2"/>
        <v>923.15</v>
      </c>
      <c r="B78" s="7">
        <v>650</v>
      </c>
      <c r="C78" s="9">
        <f>_XLL.SPECVOLUME(Fluid,"PT",$I$2,B78)</f>
        <v>2.615440361634534</v>
      </c>
      <c r="D78" s="8">
        <f>_XLL.INTENERGY(Fluid,"PT",$I$2,B78)</f>
        <v>395.4048274130738</v>
      </c>
      <c r="E78" s="8">
        <f>_XLL.ENTHALPY(Fluid,"PT",$I$2,B78)</f>
        <v>660.348936046652</v>
      </c>
      <c r="F78" s="9">
        <f>_XLL.ENTROPY(Fluid,"PT",$I$2,$B78)</f>
        <v>8.039776851044374</v>
      </c>
      <c r="G78" s="9">
        <f>_XLL.HEATCAPP(Fluid,"PT",$I$2,D78)</f>
        <v>1.0661987013271483</v>
      </c>
      <c r="H78" s="9">
        <f>_XLL.HEATCAPV(Fluid,"PT",$I$2,E78)</f>
        <v>0.8406629513173417</v>
      </c>
      <c r="I78" s="9">
        <f t="shared" si="3"/>
        <v>1.268283203936115</v>
      </c>
    </row>
    <row r="79" spans="1:9" ht="12.75">
      <c r="A79" s="7">
        <f t="shared" si="2"/>
        <v>933.15</v>
      </c>
      <c r="B79" s="7">
        <v>660</v>
      </c>
      <c r="C79" s="9">
        <f>_XLL.SPECVOLUME(Fluid,"PT",$I$2,B79)</f>
        <v>2.6437720559597735</v>
      </c>
      <c r="D79" s="8">
        <f>_XLL.INTENERGY(Fluid,"PT",$I$2,B79)</f>
        <v>403.8004691999409</v>
      </c>
      <c r="E79" s="8">
        <f>_XLL.ENTHALPY(Fluid,"PT",$I$2,B79)</f>
        <v>671.614578468666</v>
      </c>
      <c r="F79" s="9">
        <f>_XLL.ENTROPY(Fluid,"PT",$I$2,$B79)</f>
        <v>8.051914687491776</v>
      </c>
      <c r="G79" s="9">
        <f>_XLL.HEATCAPP(Fluid,"PT",$I$2,D79)</f>
        <v>1.0682097196217706</v>
      </c>
      <c r="H79" s="9">
        <f>_XLL.HEATCAPV(Fluid,"PT",$I$2,E79)</f>
        <v>0.8429406016130292</v>
      </c>
      <c r="I79" s="9">
        <f t="shared" si="3"/>
        <v>1.2672419830978272</v>
      </c>
    </row>
    <row r="80" spans="1:9" ht="12.75">
      <c r="A80" s="7">
        <f t="shared" si="2"/>
        <v>943.15</v>
      </c>
      <c r="B80" s="7">
        <v>670</v>
      </c>
      <c r="C80" s="9">
        <f>_XLL.SPECVOLUME(Fluid,"PT",$I$2,B80)</f>
        <v>2.6721037502850136</v>
      </c>
      <c r="D80" s="8">
        <f>_XLL.INTENERGY(Fluid,"PT",$I$2,B80)</f>
        <v>412.21654281407797</v>
      </c>
      <c r="E80" s="8">
        <f>_XLL.ENTHALPY(Fluid,"PT",$I$2,B80)</f>
        <v>682.9006527179498</v>
      </c>
      <c r="F80" s="9">
        <f>_XLL.ENTROPY(Fluid,"PT",$I$2,$B80)</f>
        <v>8.063944920525252</v>
      </c>
      <c r="G80" s="9">
        <f>_XLL.HEATCAPP(Fluid,"PT",$I$2,D80)</f>
        <v>1.0702324915596098</v>
      </c>
      <c r="H80" s="9">
        <f>_XLL.HEATCAPV(Fluid,"PT",$I$2,E80)</f>
        <v>0.8451750726774444</v>
      </c>
      <c r="I80" s="9">
        <f t="shared" si="3"/>
        <v>1.2662849700112453</v>
      </c>
    </row>
    <row r="81" spans="1:9" ht="12.75">
      <c r="A81" s="7">
        <f t="shared" si="2"/>
        <v>953.15</v>
      </c>
      <c r="B81" s="7">
        <v>680</v>
      </c>
      <c r="C81" s="9">
        <f>_XLL.SPECVOLUME(Fluid,"PT",$I$2,B81)</f>
        <v>2.7004354446102536</v>
      </c>
      <c r="D81" s="8">
        <f>_XLL.INTENERGY(Fluid,"PT",$I$2,B81)</f>
        <v>420.65268644193736</v>
      </c>
      <c r="E81" s="8">
        <f>_XLL.ENTHALPY(Fluid,"PT",$I$2,B81)</f>
        <v>694.206796980956</v>
      </c>
      <c r="F81" s="9">
        <f>_XLL.ENTROPY(Fluid,"PT",$I$2,$B81)</f>
        <v>8.075869438367599</v>
      </c>
      <c r="G81" s="9">
        <f>_XLL.HEATCAPP(Fluid,"PT",$I$2,D81)</f>
        <v>1.072265784904482</v>
      </c>
      <c r="H81" s="9">
        <f>_XLL.HEATCAPV(Fluid,"PT",$I$2,E81)</f>
        <v>0.8473638984451254</v>
      </c>
      <c r="I81" s="9">
        <f t="shared" si="3"/>
        <v>1.2654135807202096</v>
      </c>
    </row>
    <row r="82" spans="1:9" ht="12.75">
      <c r="A82" s="7">
        <f t="shared" si="2"/>
        <v>963.15</v>
      </c>
      <c r="B82" s="7">
        <v>690</v>
      </c>
      <c r="C82" s="9">
        <f>_XLL.SPECVOLUME(Fluid,"PT",$I$2,B82)</f>
        <v>2.7287671389354937</v>
      </c>
      <c r="D82" s="8">
        <f>_XLL.INTENERGY(Fluid,"PT",$I$2,B82)</f>
        <v>429.1085232879733</v>
      </c>
      <c r="E82" s="8">
        <f>_XLL.ENTHALPY(Fluid,"PT",$I$2,B82)</f>
        <v>705.5326344621387</v>
      </c>
      <c r="F82" s="9">
        <f>_XLL.ENTROPY(Fluid,"PT",$I$2,$B82)</f>
        <v>8.087690054481415</v>
      </c>
      <c r="G82" s="9">
        <f>_XLL.HEATCAPP(Fluid,"PT",$I$2,D82)</f>
        <v>1.0743083555127237</v>
      </c>
      <c r="H82" s="9">
        <f>_XLL.HEATCAPV(Fluid,"PT",$I$2,E82)</f>
        <v>0.8495046243101587</v>
      </c>
      <c r="I82" s="9">
        <f t="shared" si="3"/>
        <v>1.264629202442679</v>
      </c>
    </row>
    <row r="83" spans="1:9" ht="12.75">
      <c r="A83" s="14">
        <f t="shared" si="2"/>
        <v>973.15</v>
      </c>
      <c r="B83" s="14">
        <v>700</v>
      </c>
      <c r="C83" s="13">
        <f>_XLL.SPECVOLUME(Fluid,"PT",$I$2,B83)</f>
        <v>2.7570988332607342</v>
      </c>
      <c r="D83" s="12">
        <f>_XLL.INTENERGY(Fluid,"PT",$I$2,B83)</f>
        <v>437.5836617651456</v>
      </c>
      <c r="E83" s="12">
        <f>_XLL.ENTHALPY(Fluid,"PT",$I$2,B83)</f>
        <v>716.8777735744579</v>
      </c>
      <c r="F83" s="13">
        <f>_XLL.ENTROPY(Fluid,"PT",$I$2,$B83)</f>
        <v>8.099408510854785</v>
      </c>
      <c r="G83" s="13">
        <f>_XLL.HEATCAPP(Fluid,"PT",$I$2,D83)</f>
        <v>1.0763589479880826</v>
      </c>
      <c r="H83" s="13">
        <f>_XLL.HEATCAPV(Fluid,"PT",$I$2,E83)</f>
        <v>0.8515948086802883</v>
      </c>
      <c r="I83" s="13">
        <f t="shared" si="3"/>
        <v>1.2639331957132407</v>
      </c>
    </row>
    <row r="84" spans="1:9" ht="12.75">
      <c r="A84" s="14">
        <f t="shared" si="2"/>
        <v>983.15</v>
      </c>
      <c r="B84" s="14">
        <v>710</v>
      </c>
      <c r="C84" s="13">
        <f>_XLL.SPECVOLUME(Fluid,"PT",$I$2,B84)</f>
        <v>2.7854305275859743</v>
      </c>
      <c r="D84" s="12">
        <f>_XLL.INTENERGY(Fluid,"PT",$I$2,B84)</f>
        <v>446.0776956854241</v>
      </c>
      <c r="E84" s="12">
        <f>_XLL.ENTHALPY(Fluid,"PT",$I$2,B84)</f>
        <v>728.2418081298832</v>
      </c>
      <c r="F84" s="13">
        <f>_XLL.ENTROPY(Fluid,"PT",$I$2,$B84)</f>
        <v>8.111026481119039</v>
      </c>
      <c r="G84" s="13">
        <f>_XLL.HEATCAPP(Fluid,"PT",$I$2,D84)</f>
        <v>1.0784162963691548</v>
      </c>
      <c r="H84" s="13">
        <f>_XLL.HEATCAPV(Fluid,"PT",$I$2,E84)</f>
        <v>0.8536233022434168</v>
      </c>
      <c r="I84" s="13">
        <f t="shared" si="3"/>
        <v>1.263339805198566</v>
      </c>
    </row>
    <row r="85" spans="1:9" ht="12.75">
      <c r="A85" s="14">
        <f t="shared" si="2"/>
        <v>993.15</v>
      </c>
      <c r="B85" s="14">
        <v>720</v>
      </c>
      <c r="C85" s="13">
        <f>_XLL.SPECVOLUME(Fluid,"PT",$I$2,B85)</f>
        <v>2.8137622219112135</v>
      </c>
      <c r="D85" s="12">
        <f>_XLL.INTENERGY(Fluid,"PT",$I$2,B85)</f>
        <v>454.59020445029154</v>
      </c>
      <c r="E85" s="12">
        <f>_XLL.ENTHALPY(Fluid,"PT",$I$2,B85)</f>
        <v>739.6243175298974</v>
      </c>
      <c r="F85" s="13">
        <f>_XLL.ENTROPY(Fluid,"PT",$I$2,$B85)</f>
        <v>8.122545573508726</v>
      </c>
      <c r="G85" s="13">
        <f>_XLL.HEATCAPP(Fluid,"PT",$I$2,D85)</f>
        <v>1.080479124848368</v>
      </c>
      <c r="H85" s="13">
        <f>_XLL.HEATCAPV(Fluid,"PT",$I$2,E85)</f>
        <v>0.8555542746831527</v>
      </c>
      <c r="I85" s="13">
        <f t="shared" si="3"/>
        <v>1.2628995691109304</v>
      </c>
    </row>
    <row r="86" spans="1:9" ht="12.75">
      <c r="A86" s="14">
        <f t="shared" si="2"/>
        <v>1003.15</v>
      </c>
      <c r="B86" s="14">
        <v>730</v>
      </c>
      <c r="C86" s="13">
        <f>_XLL.SPECVOLUME(Fluid,"PT",$I$2,B86)</f>
        <v>2.8420939162364536</v>
      </c>
      <c r="D86" s="12">
        <f>_XLL.INTENERGY(Fluid,"PT",$I$2,B86)</f>
        <v>463.1208242320882</v>
      </c>
      <c r="E86" s="12">
        <f>_XLL.ENTHALPY(Fluid,"PT",$I$2,B86)</f>
        <v>751.0249379468409</v>
      </c>
      <c r="F86" s="13">
        <f>_XLL.ENTROPY(Fluid,"PT",$I$2,$B86)</f>
        <v>8.133968137376222</v>
      </c>
      <c r="G86" s="13">
        <f>_XLL.HEATCAPP(Fluid,"PT",$I$2,D86)</f>
        <v>1.082546165719159</v>
      </c>
      <c r="H86" s="13">
        <f>_XLL.HEATCAPV(Fluid,"PT",$I$2,E86)</f>
        <v>0.8574687047428678</v>
      </c>
      <c r="I86" s="13">
        <f t="shared" si="3"/>
        <v>1.2624905838910891</v>
      </c>
    </row>
    <row r="87" spans="1:9" ht="12.75">
      <c r="A87" s="14">
        <f t="shared" si="2"/>
        <v>1013.15</v>
      </c>
      <c r="B87" s="14">
        <v>740</v>
      </c>
      <c r="C87" s="13">
        <f>_XLL.SPECVOLUME(Fluid,"PT",$I$2,B87)</f>
        <v>2.8704256105616937</v>
      </c>
      <c r="D87" s="12">
        <f>_XLL.INTENERGY(Fluid,"PT",$I$2,B87)</f>
        <v>471.6685394861275</v>
      </c>
      <c r="E87" s="12">
        <f>_XLL.ENTHALPY(Fluid,"PT",$I$2,B87)</f>
        <v>762.442653836027</v>
      </c>
      <c r="F87" s="13">
        <f>_XLL.ENTROPY(Fluid,"PT",$I$2,$B87)</f>
        <v>8.145293630106964</v>
      </c>
      <c r="G87" s="13">
        <f>_XLL.HEATCAPP(Fluid,"PT",$I$2,D87)</f>
        <v>1.084615988556987</v>
      </c>
      <c r="H87" s="13">
        <f>_XLL.HEATCAPV(Fluid,"PT",$I$2,E87)</f>
        <v>0.8593664901517315</v>
      </c>
      <c r="I87" s="13">
        <f t="shared" si="3"/>
        <v>1.2621111027560372</v>
      </c>
    </row>
    <row r="88" spans="1:9" ht="12.75">
      <c r="A88" s="7">
        <f t="shared" si="2"/>
        <v>1023.15</v>
      </c>
      <c r="B88" s="7">
        <v>750</v>
      </c>
      <c r="C88" s="9">
        <f>_XLL.SPECVOLUME(Fluid,"PT",$I$2,B88)</f>
        <v>2.8987573048869337</v>
      </c>
      <c r="D88" s="8">
        <f>_XLL.INTENERGY(Fluid,"PT",$I$2,B88)</f>
        <v>480.23312734984165</v>
      </c>
      <c r="E88" s="8">
        <f>_XLL.ENTHALPY(Fluid,"PT",$I$2,B88)</f>
        <v>773.877242334888</v>
      </c>
      <c r="F88" s="9">
        <f>_XLL.ENTROPY(Fluid,"PT",$I$2,$B88)</f>
        <v>8.15652445726705</v>
      </c>
      <c r="G88" s="9">
        <f>_XLL.HEATCAPP(Fluid,"PT",$I$2,D88)</f>
        <v>1.0866873511001063</v>
      </c>
      <c r="H88" s="9">
        <f>_XLL.HEATCAPV(Fluid,"PT",$I$2,E88)</f>
        <v>0.8612476659535094</v>
      </c>
      <c r="I88" s="9">
        <f t="shared" si="3"/>
        <v>1.261759414926259</v>
      </c>
    </row>
    <row r="89" spans="1:9" ht="12.75">
      <c r="A89" s="7">
        <f t="shared" si="2"/>
        <v>1033.15</v>
      </c>
      <c r="B89" s="7">
        <v>760</v>
      </c>
      <c r="C89" s="9">
        <f>_XLL.SPECVOLUME(Fluid,"PT",$I$2,B89)</f>
        <v>2.927088999212174</v>
      </c>
      <c r="D89" s="8">
        <f>_XLL.INTENERGY(Fluid,"PT",$I$2,B89)</f>
        <v>488.8144373663225</v>
      </c>
      <c r="E89" s="8">
        <f>_XLL.ENTHALPY(Fluid,"PT",$I$2,B89)</f>
        <v>785.3285529865157</v>
      </c>
      <c r="F89" s="9">
        <f>_XLL.ENTROPY(Fluid,"PT",$I$2,$B89)</f>
        <v>8.167662314032535</v>
      </c>
      <c r="G89" s="9">
        <f>_XLL.HEATCAPP(Fluid,"PT",$I$2,D89)</f>
        <v>1.088759025089169</v>
      </c>
      <c r="H89" s="9">
        <f>_XLL.HEATCAPV(Fluid,"PT",$I$2,E89)</f>
        <v>0.8631122810468727</v>
      </c>
      <c r="I89" s="9">
        <f t="shared" si="3"/>
        <v>1.2614338238457323</v>
      </c>
    </row>
    <row r="90" spans="1:9" ht="12.75">
      <c r="A90" s="7">
        <f t="shared" si="2"/>
        <v>1043.15</v>
      </c>
      <c r="B90" s="7">
        <v>770</v>
      </c>
      <c r="C90" s="9">
        <f>_XLL.SPECVOLUME(Fluid,"PT",$I$2,B90)</f>
        <v>2.9554206935374148</v>
      </c>
      <c r="D90" s="8">
        <f>_XLL.INTENERGY(Fluid,"PT",$I$2,B90)</f>
        <v>497.4123201487735</v>
      </c>
      <c r="E90" s="8">
        <f>_XLL.ENTHALPY(Fluid,"PT",$I$2,B90)</f>
        <v>796.7964364041136</v>
      </c>
      <c r="F90" s="9">
        <f>_XLL.ENTROPY(Fluid,"PT",$I$2,$B90)</f>
        <v>8.178708847622296</v>
      </c>
      <c r="G90" s="9">
        <f>_XLL.HEATCAPP(Fluid,"PT",$I$2,D90)</f>
        <v>1.0908297793182133</v>
      </c>
      <c r="H90" s="9">
        <f>_XLL.HEATCAPV(Fluid,"PT",$I$2,E90)</f>
        <v>0.8649603861143118</v>
      </c>
      <c r="I90" s="9">
        <f t="shared" si="3"/>
        <v>1.2611326447198137</v>
      </c>
    </row>
    <row r="91" spans="1:9" ht="12.75">
      <c r="A91" s="7">
        <f t="shared" si="2"/>
        <v>1053.15</v>
      </c>
      <c r="B91" s="7">
        <v>780</v>
      </c>
      <c r="C91" s="9">
        <f>_XLL.SPECVOLUME(Fluid,"PT",$I$2,B91)</f>
        <v>2.9837523878626544</v>
      </c>
      <c r="D91" s="8">
        <f>_XLL.INTENERGY(Fluid,"PT",$I$2,B91)</f>
        <v>506.0266273765879</v>
      </c>
      <c r="E91" s="8">
        <f>_XLL.ENTHALPY(Fluid,"PT",$I$2,B91)</f>
        <v>808.2807442670747</v>
      </c>
      <c r="F91" s="9">
        <f>_XLL.ENTROPY(Fluid,"PT",$I$2,$B91)</f>
        <v>8.18966565912455</v>
      </c>
      <c r="G91" s="9">
        <f>_XLL.HEATCAPP(Fluid,"PT",$I$2,D91)</f>
        <v>1.0928983799705123</v>
      </c>
      <c r="H91" s="9">
        <f>_XLL.HEATCAPV(Fluid,"PT",$I$2,E91)</f>
        <v>0.8667920335906729</v>
      </c>
      <c r="I91" s="9">
        <f t="shared" si="3"/>
        <v>1.2608542044891637</v>
      </c>
    </row>
    <row r="92" spans="1:9" ht="12.75">
      <c r="A92" s="7">
        <f t="shared" si="2"/>
        <v>1063.15</v>
      </c>
      <c r="B92" s="7">
        <v>790</v>
      </c>
      <c r="C92" s="9">
        <f>_XLL.SPECVOLUME(Fluid,"PT",$I$2,B92)</f>
        <v>3.0120840821878945</v>
      </c>
      <c r="D92" s="8">
        <f>_XLL.INTENERGY(Fluid,"PT",$I$2,B92)</f>
        <v>514.6572117914234</v>
      </c>
      <c r="E92" s="8">
        <f>_XLL.ENTHALPY(Fluid,"PT",$I$2,B92)</f>
        <v>819.781329317057</v>
      </c>
      <c r="F92" s="9">
        <f>_XLL.ENTROPY(Fluid,"PT",$I$2,$B92)</f>
        <v>8.200534305237028</v>
      </c>
      <c r="G92" s="9">
        <f>_XLL.HEATCAPP(Fluid,"PT",$I$2,D92)</f>
        <v>1.0949635909525894</v>
      </c>
      <c r="H92" s="9">
        <f>_XLL.HEATCAPV(Fluid,"PT",$I$2,E92)</f>
        <v>0.8686072776318163</v>
      </c>
      <c r="I92" s="9">
        <f t="shared" si="3"/>
        <v>1.2605968418062468</v>
      </c>
    </row>
    <row r="93" spans="1:9" ht="12.75">
      <c r="A93" s="14">
        <f t="shared" si="2"/>
        <v>1073.15</v>
      </c>
      <c r="B93" s="14">
        <v>800</v>
      </c>
      <c r="C93" s="13">
        <f>_XLL.SPECVOLUME(Fluid,"PT",$I$2,B93)</f>
        <v>3.0404157765131345</v>
      </c>
      <c r="D93" s="12">
        <f>_XLL.INTENERGY(Fluid,"PT",$I$2,B93)</f>
        <v>523.303927193282</v>
      </c>
      <c r="E93" s="12">
        <f>_XLL.ENTHALPY(Fluid,"PT",$I$2,B93)</f>
        <v>831.2980453540624</v>
      </c>
      <c r="F93" s="13">
        <f>_XLL.ENTROPY(Fluid,"PT",$I$2,$B93)</f>
        <v>8.21131629992568</v>
      </c>
      <c r="G93" s="13">
        <f>_XLL.HEATCAPP(Fluid,"PT",$I$2,D93)</f>
        <v>1.097024174226349</v>
      </c>
      <c r="H93" s="13">
        <f>_XLL.HEATCAPV(Fluid,"PT",$I$2,E93)</f>
        <v>0.8704061740834164</v>
      </c>
      <c r="I93" s="13">
        <f t="shared" si="3"/>
        <v>1.260358907014387</v>
      </c>
    </row>
    <row r="94" spans="1:9" ht="12.75">
      <c r="A94" s="14">
        <f t="shared" si="2"/>
        <v>1083.15</v>
      </c>
      <c r="B94" s="14">
        <v>810</v>
      </c>
      <c r="C94" s="13">
        <f>_XLL.SPECVOLUME(Fluid,"PT",$I$2,B94)</f>
        <v>3.0687474708383746</v>
      </c>
      <c r="D94" s="12">
        <f>_XLL.INTENERGY(Fluid,"PT",$I$2,B94)</f>
        <v>531.966628436585</v>
      </c>
      <c r="E94" s="12">
        <f>_XLL.ENTHALPY(Fluid,"PT",$I$2,B94)</f>
        <v>842.8307472325122</v>
      </c>
      <c r="F94" s="13">
        <f>_XLL.ENTROPY(Fluid,"PT",$I$2,$B94)</f>
        <v>8.222013116006488</v>
      </c>
      <c r="G94" s="13">
        <f>_XLL.HEATCAPP(Fluid,"PT",$I$2,D94)</f>
        <v>1.0990788901392647</v>
      </c>
      <c r="H94" s="13">
        <f>_XLL.HEATCAPV(Fluid,"PT",$I$2,E94)</f>
        <v>0.8721887804498937</v>
      </c>
      <c r="I94" s="13">
        <f t="shared" si="3"/>
        <v>1.2601387621293825</v>
      </c>
    </row>
    <row r="95" spans="1:9" ht="12.75">
      <c r="A95" s="14">
        <f t="shared" si="2"/>
        <v>1093.15</v>
      </c>
      <c r="B95" s="14">
        <v>820</v>
      </c>
      <c r="C95" s="13">
        <f>_XLL.SPECVOLUME(Fluid,"PT",$I$2,B95)</f>
        <v>3.097079165163614</v>
      </c>
      <c r="D95" s="12">
        <f>_XLL.INTENERGY(Fluid,"PT",$I$2,B95)</f>
        <v>540.6451714262514</v>
      </c>
      <c r="E95" s="12">
        <f>_XLL.ENTHALPY(Fluid,"PT",$I$2,B95)</f>
        <v>854.3792908573254</v>
      </c>
      <c r="F95" s="13">
        <f>_XLL.ENTROPY(Fluid,"PT",$I$2,$B95)</f>
        <v>8.232626186654564</v>
      </c>
      <c r="G95" s="13">
        <f>_XLL.HEATCAPP(Fluid,"PT",$I$2,D95)</f>
        <v>1.101126497752585</v>
      </c>
      <c r="H95" s="13">
        <f>_XLL.HEATCAPV(Fluid,"PT",$I$2,E95)</f>
        <v>0.8739551558634924</v>
      </c>
      <c r="I95" s="13">
        <f t="shared" si="3"/>
        <v>1.2599347808236692</v>
      </c>
    </row>
    <row r="96" spans="1:9" ht="12.75">
      <c r="A96" s="14">
        <f t="shared" si="2"/>
        <v>1103.15</v>
      </c>
      <c r="B96" s="14">
        <v>830</v>
      </c>
      <c r="C96" s="13">
        <f>_XLL.SPECVOLUME(Fluid,"PT",$I$2,B96)</f>
        <v>3.1254108594888548</v>
      </c>
      <c r="D96" s="12">
        <f>_XLL.INTENERGY(Fluid,"PT",$I$2,B96)</f>
        <v>549.3394131137741</v>
      </c>
      <c r="E96" s="12">
        <f>_XLL.ENTHALPY(Fluid,"PT",$I$2,B96)</f>
        <v>865.9435331799949</v>
      </c>
      <c r="F96" s="13">
        <f>_XLL.ENTROPY(Fluid,"PT",$I$2,$B96)</f>
        <v>8.24315690684455</v>
      </c>
      <c r="G96" s="13">
        <f>_XLL.HEATCAPP(Fluid,"PT",$I$2,D96)</f>
        <v>1.1031657551674963</v>
      </c>
      <c r="H96" s="13">
        <f>_XLL.HEATCAPV(Fluid,"PT",$I$2,E96)</f>
        <v>0.8757053610534992</v>
      </c>
      <c r="I96" s="13">
        <f t="shared" si="3"/>
        <v>1.2597453484130274</v>
      </c>
    </row>
    <row r="97" spans="1:9" ht="12.75">
      <c r="A97" s="14">
        <f t="shared" si="2"/>
        <v>1113.15</v>
      </c>
      <c r="B97" s="14">
        <v>840</v>
      </c>
      <c r="C97" s="13">
        <f>_XLL.SPECVOLUME(Fluid,"PT",$I$2,B97)</f>
        <v>3.153742553814095</v>
      </c>
      <c r="D97" s="12">
        <f>_XLL.INTENERGY(Fluid,"PT",$I$2,B97)</f>
        <v>558.0492114932971</v>
      </c>
      <c r="E97" s="12">
        <f>_XLL.ENTHALPY(Fluid,"PT",$I$2,B97)</f>
        <v>877.5233321946648</v>
      </c>
      <c r="F97" s="13">
        <f>_XLL.ENTROPY(Fluid,"PT",$I$2,$B97)</f>
        <v>8.253606634726003</v>
      </c>
      <c r="G97" s="13">
        <f>_XLL.HEATCAPP(Fluid,"PT",$I$2,D97)</f>
        <v>1.1051954198492069</v>
      </c>
      <c r="H97" s="13">
        <f>_XLL.HEATCAPV(Fluid,"PT",$I$2,E97)</f>
        <v>0.8774394583156115</v>
      </c>
      <c r="I97" s="13">
        <f t="shared" si="3"/>
        <v>1.2595688618458192</v>
      </c>
    </row>
    <row r="98" spans="1:9" ht="12.75">
      <c r="A98" s="7">
        <f t="shared" si="2"/>
        <v>1123.15</v>
      </c>
      <c r="B98" s="7">
        <v>850</v>
      </c>
      <c r="C98" s="9">
        <f>_XLL.SPECVOLUME(Fluid,"PT",$I$2,B98)</f>
        <v>3.182074248139335</v>
      </c>
      <c r="D98" s="8">
        <f>_XLL.INTENERGY(Fluid,"PT",$I$2,B98)</f>
        <v>566.7744255976934</v>
      </c>
      <c r="E98" s="8">
        <f>_XLL.ENTHALPY(Fluid,"PT",$I$2,B98)</f>
        <v>889.118546934208</v>
      </c>
      <c r="F98" s="9">
        <f>_XLL.ENTROPY(Fluid,"PT",$I$2,$B98)</f>
        <v>8.263976692937305</v>
      </c>
      <c r="G98" s="9">
        <f>_XLL.HEATCAPP(Fluid,"PT",$I$2,D98)</f>
        <v>1.1072142489488968</v>
      </c>
      <c r="H98" s="9">
        <f>_XLL.HEATCAPV(Fluid,"PT",$I$2,E98)</f>
        <v>0.8791575114814562</v>
      </c>
      <c r="I98" s="9">
        <f t="shared" si="3"/>
        <v>1.2594037296947453</v>
      </c>
    </row>
    <row r="99" spans="1:9" ht="12.75">
      <c r="A99" s="7">
        <f t="shared" si="2"/>
        <v>1133.15</v>
      </c>
      <c r="B99" s="7">
        <v>860</v>
      </c>
      <c r="C99" s="9">
        <f>_XLL.SPECVOLUME(Fluid,"PT",$I$2,B99)</f>
        <v>3.210405942464575</v>
      </c>
      <c r="D99" s="8">
        <f>_XLL.INTENERGY(Fluid,"PT",$I$2,B99)</f>
        <v>575.5149154946411</v>
      </c>
      <c r="E99" s="8">
        <f>_XLL.ENTHALPY(Fluid,"PT",$I$2,B99)</f>
        <v>900.7290374663024</v>
      </c>
      <c r="F99" s="9">
        <f>_XLL.ENTROPY(Fluid,"PT",$I$2,$B99)</f>
        <v>8.274268369861312</v>
      </c>
      <c r="G99" s="9">
        <f>_XLL.HEATCAPP(Fluid,"PT",$I$2,D99)</f>
        <v>1.1092209996234998</v>
      </c>
      <c r="H99" s="9">
        <f>_XLL.HEATCAPV(Fluid,"PT",$I$2,E99)</f>
        <v>0.8808595858882647</v>
      </c>
      <c r="I99" s="9">
        <f t="shared" si="3"/>
        <v>1.2592483721511118</v>
      </c>
    </row>
    <row r="100" spans="1:9" ht="12.75">
      <c r="A100" s="7">
        <f t="shared" si="2"/>
        <v>1143.15</v>
      </c>
      <c r="B100" s="7">
        <v>870</v>
      </c>
      <c r="C100" s="9">
        <f>_XLL.SPECVOLUME(Fluid,"PT",$I$2,B100)</f>
        <v>3.2387376367898146</v>
      </c>
      <c r="D100" s="8">
        <f>_XLL.INTENERGY(Fluid,"PT",$I$2,B100)</f>
        <v>584.2705422827011</v>
      </c>
      <c r="E100" s="8">
        <f>_XLL.ENTHALPY(Fluid,"PT",$I$2,B100)</f>
        <v>912.3546648895092</v>
      </c>
      <c r="F100" s="9">
        <f>_XLL.ENTROPY(Fluid,"PT",$I$2,$B100)</f>
        <v>8.284482920825852</v>
      </c>
      <c r="G100" s="9">
        <f>_XLL.HEATCAPP(Fluid,"PT",$I$2,D100)</f>
        <v>1.1112144293532669</v>
      </c>
      <c r="H100" s="9">
        <f>_XLL.HEATCAPV(Fluid,"PT",$I$2,E100)</f>
        <v>0.8825457483487028</v>
      </c>
      <c r="I100" s="9">
        <f t="shared" si="3"/>
        <v>1.2591012210215926</v>
      </c>
    </row>
    <row r="101" spans="1:9" ht="12.75">
      <c r="A101" s="7">
        <f t="shared" si="2"/>
        <v>1153.15</v>
      </c>
      <c r="B101" s="7">
        <v>880</v>
      </c>
      <c r="C101" s="9">
        <f>_XLL.SPECVOLUME(Fluid,"PT",$I$2,B101)</f>
        <v>3.2670693311150547</v>
      </c>
      <c r="D101" s="8">
        <f>_XLL.INTENERGY(Fluid,"PT",$I$2,B101)</f>
        <v>593.0411680873933</v>
      </c>
      <c r="E101" s="8">
        <f>_XLL.ENTHALPY(Fluid,"PT",$I$2,B101)</f>
        <v>923.9952913293483</v>
      </c>
      <c r="F101" s="9">
        <f>_XLL.ENTROPY(Fluid,"PT",$I$2,$B101)</f>
        <v>8.294621569251937</v>
      </c>
      <c r="G101" s="9">
        <f>_XLL.HEATCAPP(Fluid,"PT",$I$2,D101)</f>
        <v>1.1131932962570736</v>
      </c>
      <c r="H101" s="9">
        <f>_XLL.HEATCAPV(Fluid,"PT",$I$2,E101)</f>
        <v>0.8842160671208611</v>
      </c>
      <c r="I101" s="9">
        <f t="shared" si="3"/>
        <v>1.2589607197274717</v>
      </c>
    </row>
    <row r="102" spans="1:9" ht="12.75">
      <c r="A102" s="7">
        <f t="shared" si="2"/>
        <v>1163.15</v>
      </c>
      <c r="B102" s="7">
        <v>890</v>
      </c>
      <c r="C102" s="9">
        <f>_XLL.SPECVOLUME(Fluid,"PT",$I$2,B102)</f>
        <v>3.295401025440294</v>
      </c>
      <c r="D102" s="8">
        <f>_XLL.INTENERGY(Fluid,"PT",$I$2,B102)</f>
        <v>601.8266560572754</v>
      </c>
      <c r="E102" s="8">
        <f>_XLL.ENTHALPY(Fluid,"PT",$I$2,B102)</f>
        <v>935.650779934377</v>
      </c>
      <c r="F102" s="9">
        <f>_XLL.ENTROPY(Fluid,"PT",$I$2,$B102)</f>
        <v>8.304685507752398</v>
      </c>
      <c r="G102" s="9">
        <f>_XLL.HEATCAPP(Fluid,"PT",$I$2,D102)</f>
        <v>1.115156359405436</v>
      </c>
      <c r="H102" s="9">
        <f>_XLL.HEATCAPV(Fluid,"PT",$I$2,E102)</f>
        <v>0.8858706118784118</v>
      </c>
      <c r="I102" s="9">
        <f t="shared" si="3"/>
        <v>1.2588253233063502</v>
      </c>
    </row>
    <row r="103" spans="1:9" ht="12.75">
      <c r="A103" s="14">
        <f t="shared" si="2"/>
        <v>1173.15</v>
      </c>
      <c r="B103" s="14">
        <v>900</v>
      </c>
      <c r="C103" s="13">
        <f>_XLL.SPECVOLUME(Fluid,"PT",$I$2,B103)</f>
        <v>3.3237327197655335</v>
      </c>
      <c r="D103" s="12">
        <f>_XLL.INTENERGY(Fluid,"PT",$I$2,B103)</f>
        <v>610.6268703600177</v>
      </c>
      <c r="E103" s="12">
        <f>_XLL.ENTHALPY(Fluid,"PT",$I$2,B103)</f>
        <v>947.3209948722662</v>
      </c>
      <c r="F103" s="13">
        <f>_XLL.ENTROPY(Fluid,"PT",$I$2,$B103)</f>
        <v>8.31467589918351</v>
      </c>
      <c r="G103" s="13">
        <f>_XLL.HEATCAPP(Fluid,"PT",$I$2,D103)</f>
        <v>1.11710237913119</v>
      </c>
      <c r="H103" s="13">
        <f>_XLL.HEATCAPV(Fluid,"PT",$I$2,E103)</f>
        <v>0.8875094536809263</v>
      </c>
      <c r="I103" s="13">
        <f t="shared" si="3"/>
        <v>1.2586934984163065</v>
      </c>
    </row>
    <row r="104" spans="1:9" ht="12.75">
      <c r="A104" s="14">
        <f t="shared" si="2"/>
        <v>1183.15</v>
      </c>
      <c r="B104" s="14">
        <v>910</v>
      </c>
      <c r="C104" s="13">
        <f>_XLL.SPECVOLUME(Fluid,"PT",$I$2,B104)</f>
        <v>3.3520644140907745</v>
      </c>
      <c r="D104" s="12">
        <f>_XLL.INTENERGY(Fluid,"PT",$I$2,B104)</f>
        <v>619.441676178482</v>
      </c>
      <c r="E104" s="12">
        <f>_XLL.ENTHALPY(Fluid,"PT",$I$2,B104)</f>
        <v>959.0058013258774</v>
      </c>
      <c r="F104" s="13">
        <f>_XLL.ENTROPY(Fluid,"PT",$I$2,$B104)</f>
        <v>8.324593877651962</v>
      </c>
      <c r="G104" s="13">
        <f>_XLL.HEATCAPP(Fluid,"PT",$I$2,D104)</f>
        <v>1.1190301173378037</v>
      </c>
      <c r="H104" s="13">
        <f>_XLL.HEATCAPV(Fluid,"PT",$I$2,E104)</f>
        <v>0.8891326649443667</v>
      </c>
      <c r="I104" s="13">
        <f t="shared" si="3"/>
        <v>1.2585637233424798</v>
      </c>
    </row>
    <row r="105" spans="1:9" ht="12.75">
      <c r="A105" s="14">
        <f t="shared" si="2"/>
        <v>1193.15</v>
      </c>
      <c r="B105" s="14">
        <v>920</v>
      </c>
      <c r="C105" s="13">
        <f>_XLL.SPECVOLUME(Fluid,"PT",$I$2,B105)</f>
        <v>3.3803961084160146</v>
      </c>
      <c r="D105" s="12">
        <f>_XLL.INTENERGY(Fluid,"PT",$I$2,B105)</f>
        <v>628.2709397067977</v>
      </c>
      <c r="E105" s="12">
        <f>_XLL.ENTHALPY(Fluid,"PT",$I$2,B105)</f>
        <v>970.70506548934</v>
      </c>
      <c r="F105" s="13">
        <f>_XLL.ENTROPY(Fluid,"PT",$I$2,$B105)</f>
        <v>8.33444054947947</v>
      </c>
      <c r="G105" s="13">
        <f>_XLL.HEATCAPP(Fluid,"PT",$I$2,D105)</f>
        <v>1.1209383378052893</v>
      </c>
      <c r="H105" s="13">
        <f>_XLL.HEATCAPV(Fluid,"PT",$I$2,E105)</f>
        <v>0.8907403194117445</v>
      </c>
      <c r="I105" s="13">
        <f t="shared" si="3"/>
        <v>1.2584344880060783</v>
      </c>
    </row>
    <row r="106" spans="1:9" ht="12.75">
      <c r="A106" s="14">
        <f t="shared" si="2"/>
        <v>1203.15</v>
      </c>
      <c r="B106" s="14">
        <v>930</v>
      </c>
      <c r="C106" s="13">
        <f>_XLL.SPECVOLUME(Fluid,"PT",$I$2,B106)</f>
        <v>3.4087278027412546</v>
      </c>
      <c r="D106" s="12">
        <f>_XLL.INTENERGY(Fluid,"PT",$I$2,B106)</f>
        <v>637.1145281464406</v>
      </c>
      <c r="E106" s="12">
        <f>_XLL.ENTHALPY(Fluid,"PT",$I$2,B106)</f>
        <v>982.4186545641296</v>
      </c>
      <c r="F106" s="13">
        <f>_XLL.ENTROPY(Fluid,"PT",$I$2,$B106)</f>
        <v>8.34421699412712</v>
      </c>
      <c r="G106" s="13">
        <f>_XLL.HEATCAPP(Fluid,"PT",$I$2,D106)</f>
        <v>1.1228258064936738</v>
      </c>
      <c r="H106" s="13">
        <f>_XLL.HEATCAPV(Fluid,"PT",$I$2,E106)</f>
        <v>0.8923324921239556</v>
      </c>
      <c r="I106" s="13">
        <f t="shared" si="3"/>
        <v>1.2583042939757705</v>
      </c>
    </row>
    <row r="107" spans="1:9" ht="12.75">
      <c r="A107" s="14">
        <f t="shared" si="2"/>
        <v>1213.15</v>
      </c>
      <c r="B107" s="14">
        <v>940</v>
      </c>
      <c r="C107" s="13">
        <f>_XLL.SPECVOLUME(Fluid,"PT",$I$2,B107)</f>
        <v>3.4370594970664943</v>
      </c>
      <c r="D107" s="12">
        <f>_XLL.INTENERGY(Fluid,"PT",$I$2,B107)</f>
        <v>645.9723097023062</v>
      </c>
      <c r="E107" s="12">
        <f>_XLL.ENTHALPY(Fluid,"PT",$I$2,B107)</f>
        <v>994.1464367551422</v>
      </c>
      <c r="F107" s="13">
        <f>_XLL.ENTROPY(Fluid,"PT",$I$2,$B107)</f>
        <v>8.35392426508147</v>
      </c>
      <c r="G107" s="13">
        <f>_XLL.HEATCAPP(Fluid,"PT",$I$2,D107)</f>
        <v>1.1246912918440057</v>
      </c>
      <c r="H107" s="13">
        <f>_XLL.HEATCAPV(Fluid,"PT",$I$2,E107)</f>
        <v>0.8939092593907899</v>
      </c>
      <c r="I107" s="13">
        <f t="shared" si="3"/>
        <v>1.258171654481459</v>
      </c>
    </row>
    <row r="108" spans="1:9" ht="12.75">
      <c r="A108" s="7">
        <f t="shared" si="2"/>
        <v>1223.15</v>
      </c>
      <c r="B108" s="7">
        <v>950</v>
      </c>
      <c r="C108" s="9">
        <f>_XLL.SPECVOLUME(Fluid,"PT",$I$2,B108)</f>
        <v>3.4653911913917343</v>
      </c>
      <c r="D108" s="8">
        <f>_XLL.INTENERGY(Fluid,"PT",$I$2,B108)</f>
        <v>654.8441535787916</v>
      </c>
      <c r="E108" s="8">
        <f>_XLL.ENTHALPY(Fluid,"PT",$I$2,B108)</f>
        <v>1005.8882812667742</v>
      </c>
      <c r="F108" s="9">
        <f>_XLL.ENTROPY(Fluid,"PT",$I$2,$B108)</f>
        <v>8.36356339070426</v>
      </c>
      <c r="G108" s="9">
        <f>_XLL.HEATCAPP(Fluid,"PT",$I$2,D108)</f>
        <v>1.1265335650768615</v>
      </c>
      <c r="H108" s="9">
        <f>_XLL.HEATCAPV(Fluid,"PT",$I$2,E108)</f>
        <v>0.8954706987621208</v>
      </c>
      <c r="I108" s="9">
        <f t="shared" si="3"/>
        <v>1.2580350944304006</v>
      </c>
    </row>
    <row r="109" spans="1:9" ht="12.75">
      <c r="A109" s="7">
        <f t="shared" si="2"/>
        <v>1233.15</v>
      </c>
      <c r="B109" s="7">
        <v>960</v>
      </c>
      <c r="C109" s="9">
        <f>_XLL.SPECVOLUME(Fluid,"PT",$I$2,B109)</f>
        <v>3.4937228857169744</v>
      </c>
      <c r="D109" s="8">
        <f>_XLL.INTENERGY(Fluid,"PT",$I$2,B109)</f>
        <v>663.7299299758682</v>
      </c>
      <c r="E109" s="8">
        <f>_XLL.ENTHALPY(Fluid,"PT",$I$2,B109)</f>
        <v>1017.6440582989977</v>
      </c>
      <c r="F109" s="9">
        <f>_XLL.ENTROPY(Fluid,"PT",$I$2,$B109)</f>
        <v>8.37313537504754</v>
      </c>
      <c r="G109" s="9">
        <f>_XLL.HEATCAPP(Fluid,"PT",$I$2,D109)</f>
        <v>1.128351400488325</v>
      </c>
      <c r="H109" s="9">
        <f>_XLL.HEATCAPV(Fluid,"PT",$I$2,E109)</f>
        <v>0.8970168889992738</v>
      </c>
      <c r="I109" s="9">
        <f t="shared" si="3"/>
        <v>1.2578931504256645</v>
      </c>
    </row>
    <row r="110" spans="1:9" ht="12.75">
      <c r="A110" s="7">
        <f t="shared" si="2"/>
        <v>1243.15</v>
      </c>
      <c r="B110" s="7">
        <v>970</v>
      </c>
      <c r="C110" s="9">
        <f>_XLL.SPECVOLUME(Fluid,"PT",$I$2,B110)</f>
        <v>3.522054580042215</v>
      </c>
      <c r="D110" s="8">
        <f>_XLL.INTENERGY(Fluid,"PT",$I$2,B110)</f>
        <v>672.6295100851618</v>
      </c>
      <c r="E110" s="8">
        <f>_XLL.ENTHALPY(Fluid,"PT",$I$2,B110)</f>
        <v>1029.413639043438</v>
      </c>
      <c r="F110" s="9">
        <f>_XLL.ENTROPY(Fluid,"PT",$I$2,$B110)</f>
        <v>8.382641198635893</v>
      </c>
      <c r="G110" s="9">
        <f>_XLL.HEATCAPP(Fluid,"PT",$I$2,D110)</f>
        <v>1.1301435757434142</v>
      </c>
      <c r="H110" s="9">
        <f>_XLL.HEATCAPV(Fluid,"PT",$I$2,E110)</f>
        <v>0.8985479100465787</v>
      </c>
      <c r="I110" s="9">
        <f t="shared" si="3"/>
        <v>1.2577443707868956</v>
      </c>
    </row>
    <row r="111" spans="1:9" ht="12.75">
      <c r="A111" s="7">
        <f t="shared" si="2"/>
        <v>1253.15</v>
      </c>
      <c r="B111" s="7">
        <v>980</v>
      </c>
      <c r="C111" s="9">
        <f>_XLL.SPECVOLUME(Fluid,"PT",$I$2,B111)</f>
        <v>3.5503862743674555</v>
      </c>
      <c r="D111" s="8">
        <f>_XLL.INTENERGY(Fluid,"PT",$I$2,B111)</f>
        <v>681.5427660860282</v>
      </c>
      <c r="E111" s="8">
        <f>_XLL.ENTHALPY(Fluid,"PT",$I$2,B111)</f>
        <v>1041.1968956794515</v>
      </c>
      <c r="F111" s="9">
        <f>_XLL.ENTROPY(Fluid,"PT",$I$2,$B111)</f>
        <v>8.392081819217287</v>
      </c>
      <c r="G111" s="9">
        <f>_XLL.HEATCAPP(Fluid,"PT",$I$2,D111)</f>
        <v>1.1319088721669255</v>
      </c>
      <c r="H111" s="9">
        <f>_XLL.HEATCAPV(Fluid,"PT",$I$2,E111)</f>
        <v>0.9000638430031087</v>
      </c>
      <c r="I111" s="9">
        <f t="shared" si="3"/>
        <v>1.2575873155733643</v>
      </c>
    </row>
    <row r="112" spans="1:9" ht="12.75">
      <c r="A112" s="7">
        <f t="shared" si="2"/>
        <v>1263.15</v>
      </c>
      <c r="B112" s="7">
        <v>990</v>
      </c>
      <c r="C112" s="9">
        <f>_XLL.SPECVOLUME(Fluid,"PT",$I$2,B112)</f>
        <v>3.5787179686926947</v>
      </c>
      <c r="D112" s="8">
        <f>_XLL.INTENERGY(Fluid,"PT",$I$2,B112)</f>
        <v>690.4695711416318</v>
      </c>
      <c r="E112" s="8">
        <f>_XLL.ENTHALPY(Fluid,"PT",$I$2,B112)</f>
        <v>1052.9937013702017</v>
      </c>
      <c r="F112" s="9">
        <f>_XLL.ENTROPY(Fluid,"PT",$I$2,$B112)</f>
        <v>8.401458172484118</v>
      </c>
      <c r="G112" s="9">
        <f>_XLL.HEATCAPP(Fluid,"PT",$I$2,D112)</f>
        <v>1.133646075031673</v>
      </c>
      <c r="H112" s="9">
        <f>_XLL.HEATCAPV(Fluid,"PT",$I$2,E112)</f>
        <v>0.901564770094603</v>
      </c>
      <c r="I112" s="9">
        <f t="shared" si="3"/>
        <v>1.2574205566092798</v>
      </c>
    </row>
    <row r="113" spans="1:9" ht="12.75">
      <c r="A113" s="17">
        <f t="shared" si="2"/>
        <v>1273.15</v>
      </c>
      <c r="B113" s="11">
        <v>1000</v>
      </c>
      <c r="C113" s="16">
        <f>_XLL.SPECVOLUME(Fluid,"PT",$I$2,B113)</f>
        <v>3.6070496630179347</v>
      </c>
      <c r="D113" s="25">
        <f>_XLL.INTENERGY(Fluid,"PT",$I$2,B113)</f>
        <v>699.4097993950197</v>
      </c>
      <c r="E113" s="25">
        <f>_XLL.ENTHALPY(Fluid,"PT",$I$2,B113)</f>
        <v>1064.8039302587365</v>
      </c>
      <c r="F113" s="16">
        <f>_XLL.ENTROPY(Fluid,"PT",$I$2,$B113)</f>
        <v>8.41077117276581</v>
      </c>
      <c r="G113" s="16">
        <f>_XLL.HEATCAPP(Fluid,"PT",$I$2,D113)</f>
        <v>1.1353539738440994</v>
      </c>
      <c r="H113" s="16">
        <f>_XLL.HEATCAPV(Fluid,"PT",$I$2,E113)</f>
        <v>0.9030507746455798</v>
      </c>
      <c r="I113" s="16">
        <f t="shared" si="3"/>
        <v>1.257242677511341</v>
      </c>
    </row>
  </sheetData>
  <sheetProtection/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Technische Universiteit Delft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Piero Colonna di Paliano</dc:creator>
  <cp:keywords/>
  <dc:description/>
  <cp:lastModifiedBy>tvanderstelt</cp:lastModifiedBy>
  <dcterms:created xsi:type="dcterms:W3CDTF">2010-11-04T10:00:24Z</dcterms:created>
  <dcterms:modified xsi:type="dcterms:W3CDTF">2010-11-18T17:36:41Z</dcterms:modified>
  <cp:category/>
  <cp:version/>
  <cp:contentType/>
  <cp:contentStatus/>
</cp:coreProperties>
</file>